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2015" windowHeight="12090" tabRatio="679" activeTab="0"/>
  </bookViews>
  <sheets>
    <sheet name="Teilnehmer" sheetId="1" r:id="rId1"/>
    <sheet name="Jan." sheetId="2" r:id="rId2"/>
    <sheet name="Feb." sheetId="3" r:id="rId3"/>
    <sheet name="März" sheetId="4" r:id="rId4"/>
    <sheet name="Apr." sheetId="5" r:id="rId5"/>
    <sheet name="Mai" sheetId="6" r:id="rId6"/>
    <sheet name="Juni" sheetId="7" r:id="rId7"/>
    <sheet name="Aug." sheetId="8" r:id="rId8"/>
    <sheet name="Sep." sheetId="9" r:id="rId9"/>
    <sheet name="Okt." sheetId="10" r:id="rId10"/>
    <sheet name="Nov." sheetId="11" r:id="rId11"/>
    <sheet name="Dez." sheetId="12" r:id="rId12"/>
  </sheets>
  <definedNames>
    <definedName name="_xlnm.Print_Area" localSheetId="4">'Apr.'!$B$1:$W$8</definedName>
    <definedName name="_xlnm.Print_Area" localSheetId="7">'Aug.'!$B$1:$AG$18</definedName>
    <definedName name="_xlnm.Print_Area" localSheetId="11">'Dez.'!$B$1:$AC$14</definedName>
    <definedName name="_xlnm.Print_Area" localSheetId="2">'Feb.'!$B$1:$AE$16</definedName>
    <definedName name="_xlnm.Print_Area" localSheetId="1">'Jan.'!$B$1:$AA$12</definedName>
    <definedName name="_xlnm.Print_Area" localSheetId="6">'Juni'!$B$1:$AC$12</definedName>
    <definedName name="_xlnm.Print_Area" localSheetId="5">'Mai'!$B$1:$AA$12</definedName>
    <definedName name="_xlnm.Print_Area" localSheetId="3">'März'!$B$1:$AE$16</definedName>
    <definedName name="_xlnm.Print_Area" localSheetId="10">'Nov.'!$B$1:$AA$12</definedName>
    <definedName name="_xlnm.Print_Area" localSheetId="9">'Okt.'!$B$1:$AC$14</definedName>
    <definedName name="_xlnm.Print_Area" localSheetId="8">'Sep.'!$B$1:$AE$16</definedName>
    <definedName name="_xlnm.Print_Area" localSheetId="0">'Teilnehmer'!$A$1:$H$29</definedName>
  </definedNames>
  <calcPr fullCalcOnLoad="1"/>
</workbook>
</file>

<file path=xl/sharedStrings.xml><?xml version="1.0" encoding="utf-8"?>
<sst xmlns="http://schemas.openxmlformats.org/spreadsheetml/2006/main" count="898" uniqueCount="111">
  <si>
    <t>x</t>
  </si>
  <si>
    <t>Verein</t>
  </si>
  <si>
    <t>Platz</t>
  </si>
  <si>
    <t>Pkt.</t>
  </si>
  <si>
    <t>GP</t>
  </si>
  <si>
    <t>-</t>
  </si>
  <si>
    <t>T</t>
  </si>
  <si>
    <t>ChWe</t>
  </si>
  <si>
    <t>Name</t>
  </si>
  <si>
    <t>SoBerg</t>
  </si>
  <si>
    <t>Kunz, André</t>
  </si>
  <si>
    <t>Scholta, Danilo</t>
  </si>
  <si>
    <t>Empo</t>
  </si>
  <si>
    <t>Bertram, Ingo</t>
  </si>
  <si>
    <t>FM Dauth, Benjamin</t>
  </si>
  <si>
    <t>Schliebener, Stephan</t>
  </si>
  <si>
    <t>Munke, Andreas</t>
  </si>
  <si>
    <t>Lux, Jürgen</t>
  </si>
  <si>
    <t>X</t>
  </si>
  <si>
    <t>Manz, Andreas</t>
  </si>
  <si>
    <t>SELO</t>
  </si>
  <si>
    <t>reale Punkte</t>
  </si>
  <si>
    <t>Partien</t>
  </si>
  <si>
    <t>Turnier-Punkte</t>
  </si>
  <si>
    <t>gekappte Gegner-Avg-SELO</t>
  </si>
  <si>
    <t>SELO-Listen-Output</t>
  </si>
  <si>
    <t>Arndt, Uwe</t>
  </si>
  <si>
    <t>Pröschild, Matthias</t>
  </si>
  <si>
    <t>Vollmar, Torsten</t>
  </si>
  <si>
    <t>Vollmar, Timo</t>
  </si>
  <si>
    <t>Schrodt, Sebastian</t>
  </si>
  <si>
    <t>Schräpel, Manfred</t>
  </si>
  <si>
    <t>Niese, Holger (TV)</t>
  </si>
  <si>
    <t>Neldner, Jan</t>
  </si>
  <si>
    <t>Fanin, Erik</t>
  </si>
  <si>
    <t>Manske, Henry</t>
  </si>
  <si>
    <t>Niese, Holger</t>
  </si>
  <si>
    <t>16.00</t>
  </si>
  <si>
    <t>8.50</t>
  </si>
  <si>
    <t>7.75</t>
  </si>
  <si>
    <t>3.75</t>
  </si>
  <si>
    <t>1.50</t>
  </si>
  <si>
    <t>0.00</t>
  </si>
  <si>
    <t>13.50</t>
  </si>
  <si>
    <t>12.75</t>
  </si>
  <si>
    <t>6.00</t>
  </si>
  <si>
    <t>4.50</t>
  </si>
  <si>
    <t>15.50</t>
  </si>
  <si>
    <t>14.00</t>
  </si>
  <si>
    <t>13.00</t>
  </si>
  <si>
    <t>11.50</t>
  </si>
  <si>
    <t>10.00</t>
  </si>
  <si>
    <t>8.25</t>
  </si>
  <si>
    <t>6.50</t>
  </si>
  <si>
    <t>2.75</t>
  </si>
  <si>
    <t>2.25</t>
  </si>
  <si>
    <t>Atze, Burkhard</t>
  </si>
  <si>
    <t>SVMa</t>
  </si>
  <si>
    <t>*SV Markneukirchen</t>
  </si>
  <si>
    <t>Atze, Reinhard</t>
  </si>
  <si>
    <t>*SK König Plauen</t>
  </si>
  <si>
    <t>KöPl</t>
  </si>
  <si>
    <t>19.50</t>
  </si>
  <si>
    <t>10.50</t>
  </si>
  <si>
    <t>9.50</t>
  </si>
  <si>
    <t>8.00</t>
  </si>
  <si>
    <t>7.00</t>
  </si>
  <si>
    <t>5.50</t>
  </si>
  <si>
    <t>4.00</t>
  </si>
  <si>
    <t>3.00</t>
  </si>
  <si>
    <t>2.50</t>
  </si>
  <si>
    <t>6.75</t>
  </si>
  <si>
    <t>4.75</t>
  </si>
  <si>
    <t>5.25</t>
  </si>
  <si>
    <t>2.00</t>
  </si>
  <si>
    <t>Segerberg, Tomas</t>
  </si>
  <si>
    <t>Narv</t>
  </si>
  <si>
    <t>Schewe, Bernhard</t>
  </si>
  <si>
    <t>Friedrich, Robert</t>
  </si>
  <si>
    <t>17.50</t>
  </si>
  <si>
    <t>9.25</t>
  </si>
  <si>
    <t>5.00</t>
  </si>
  <si>
    <t>3.25</t>
  </si>
  <si>
    <t>korr.</t>
  </si>
  <si>
    <t>+3x0,5</t>
  </si>
  <si>
    <t>11.75</t>
  </si>
  <si>
    <t>13.25</t>
  </si>
  <si>
    <t>6.25</t>
  </si>
  <si>
    <t>7.50</t>
  </si>
  <si>
    <t>+3x0,25</t>
  </si>
  <si>
    <t>+3x0</t>
  </si>
  <si>
    <t>Hirth, Ulrich, Dr.</t>
  </si>
  <si>
    <t>TSG</t>
  </si>
  <si>
    <t>Rehb</t>
  </si>
  <si>
    <t>spielfrei</t>
  </si>
  <si>
    <t>Köppen, Ilja</t>
  </si>
  <si>
    <t>20.50</t>
  </si>
  <si>
    <t>10.75</t>
  </si>
  <si>
    <t>3.50</t>
  </si>
  <si>
    <t>Eberlein, Johann</t>
  </si>
  <si>
    <t>Brandt, Silvio</t>
  </si>
  <si>
    <t>Groß</t>
  </si>
  <si>
    <t>*SK Großlehna</t>
  </si>
  <si>
    <t>19.75</t>
  </si>
  <si>
    <t>16.75</t>
  </si>
  <si>
    <t>11.00</t>
  </si>
  <si>
    <t>7.25</t>
  </si>
  <si>
    <t>0.75</t>
  </si>
  <si>
    <t>15.00</t>
  </si>
  <si>
    <t>14.75</t>
  </si>
  <si>
    <t>4.25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</si>
</sst>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½"/>
    <numFmt numFmtId="165" formatCode="\+"/>
    <numFmt numFmtId="166" formatCode="\-"/>
    <numFmt numFmtId="167" formatCode="0.0000"/>
    <numFmt numFmtId="168" formatCode="[$-407]dddd\,\ d\.\ mmmm\ yyyy"/>
  </numFmts>
  <fonts count="44">
    <font>
      <sz val="10"/>
      <name val="Arial"/>
      <family val="0"/>
    </font>
    <font>
      <sz val="12"/>
      <name val="Tahoma"/>
      <family val="2"/>
    </font>
    <font>
      <b/>
      <u val="single"/>
      <sz val="12"/>
      <color indexed="62"/>
      <name val="Tahoma"/>
      <family val="2"/>
    </font>
    <font>
      <u val="doubleAccounting"/>
      <sz val="12"/>
      <name val="Tahoma"/>
      <family val="2"/>
    </font>
    <font>
      <u val="single"/>
      <sz val="12"/>
      <color indexed="62"/>
      <name val="Tahoma"/>
      <family val="2"/>
    </font>
    <font>
      <sz val="12"/>
      <color indexed="62"/>
      <name val="Tahoma"/>
      <family val="2"/>
    </font>
    <font>
      <sz val="10"/>
      <name val="Tahoma"/>
      <family val="2"/>
    </font>
    <font>
      <b/>
      <u val="single"/>
      <sz val="10"/>
      <color indexed="62"/>
      <name val="Tahoma"/>
      <family val="2"/>
    </font>
    <font>
      <b/>
      <sz val="10"/>
      <name val="Times New Roman"/>
      <family val="1"/>
    </font>
    <font>
      <u val="single"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14" fontId="7" fillId="0" borderId="11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Continuous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" fillId="35" borderId="0" xfId="0" applyNumberFormat="1" applyFont="1" applyFill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 quotePrefix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164" fontId="1" fillId="36" borderId="0" xfId="0" applyNumberFormat="1" applyFont="1" applyFill="1" applyBorder="1" applyAlignment="1">
      <alignment horizontal="center" vertical="center"/>
    </xf>
    <xf numFmtId="164" fontId="1" fillId="35" borderId="0" xfId="0" applyNumberFormat="1" applyFont="1" applyFill="1" applyBorder="1" applyAlignment="1">
      <alignment horizontal="center" vertical="center"/>
    </xf>
    <xf numFmtId="49" fontId="1" fillId="36" borderId="0" xfId="0" applyNumberFormat="1" applyFont="1" applyFill="1" applyAlignment="1">
      <alignment horizontal="center" vertical="center"/>
    </xf>
    <xf numFmtId="166" fontId="1" fillId="0" borderId="18" xfId="0" applyNumberFormat="1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65" fontId="1" fillId="0" borderId="22" xfId="0" applyNumberFormat="1" applyFont="1" applyFill="1" applyBorder="1" applyAlignment="1">
      <alignment horizontal="center" vertical="center"/>
    </xf>
    <xf numFmtId="166" fontId="1" fillId="0" borderId="23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0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29"/>
  <sheetViews>
    <sheetView tabSelected="1" zoomScaleSheetLayoutView="100" zoomScalePageLayoutView="0" workbookViewId="0" topLeftCell="A1">
      <pane ySplit="2" topLeftCell="A3" activePane="bottomLeft" state="frozen"/>
      <selection pane="topLeft" activeCell="A2" sqref="A2"/>
      <selection pane="bottomLeft" activeCell="A3" sqref="A3"/>
    </sheetView>
  </sheetViews>
  <sheetFormatPr defaultColWidth="11.421875" defaultRowHeight="18" customHeight="1"/>
  <cols>
    <col min="1" max="1" width="2.7109375" style="1" customWidth="1"/>
    <col min="2" max="2" width="7.28125" style="1" bestFit="1" customWidth="1"/>
    <col min="3" max="3" width="22.7109375" style="1" bestFit="1" customWidth="1"/>
    <col min="4" max="4" width="8.8515625" style="1" bestFit="1" customWidth="1"/>
    <col min="5" max="5" width="7.140625" style="1" bestFit="1" customWidth="1"/>
    <col min="6" max="6" width="2.28125" style="1" bestFit="1" customWidth="1"/>
    <col min="7" max="8" width="5.140625" style="1" bestFit="1" customWidth="1"/>
    <col min="9" max="9" width="22.140625" style="1" bestFit="1" customWidth="1"/>
    <col min="10" max="16384" width="11.421875" style="1" customWidth="1"/>
  </cols>
  <sheetData>
    <row r="1" spans="1:8" ht="18" customHeight="1">
      <c r="A1" s="9"/>
      <c r="B1" s="9"/>
      <c r="C1" s="11"/>
      <c r="D1" s="11"/>
      <c r="E1" s="12">
        <v>43455</v>
      </c>
      <c r="F1" s="13"/>
      <c r="G1" s="30"/>
      <c r="H1" s="9"/>
    </row>
    <row r="2" spans="1:8" ht="15">
      <c r="A2" s="34" t="s">
        <v>18</v>
      </c>
      <c r="B2" s="14" t="s">
        <v>2</v>
      </c>
      <c r="C2" s="14" t="s">
        <v>8</v>
      </c>
      <c r="D2" s="15" t="s">
        <v>1</v>
      </c>
      <c r="E2" s="29" t="s">
        <v>20</v>
      </c>
      <c r="F2" s="33" t="s">
        <v>5</v>
      </c>
      <c r="G2" s="28" t="s">
        <v>6</v>
      </c>
      <c r="H2" s="29" t="s">
        <v>4</v>
      </c>
    </row>
    <row r="3" spans="1:8" ht="18" customHeight="1">
      <c r="A3" s="35"/>
      <c r="B3" s="1">
        <v>1</v>
      </c>
      <c r="C3" s="1" t="s">
        <v>10</v>
      </c>
      <c r="D3" s="10" t="s">
        <v>7</v>
      </c>
      <c r="E3" s="67">
        <v>2055</v>
      </c>
      <c r="F3" s="68" t="s">
        <v>5</v>
      </c>
      <c r="G3" s="69">
        <v>47</v>
      </c>
      <c r="H3" s="16">
        <v>197</v>
      </c>
    </row>
    <row r="4" spans="1:8" ht="18" customHeight="1">
      <c r="A4" s="35"/>
      <c r="B4" s="1">
        <v>2</v>
      </c>
      <c r="C4" s="1" t="s">
        <v>14</v>
      </c>
      <c r="D4" s="10" t="s">
        <v>7</v>
      </c>
      <c r="E4" s="40">
        <v>2164</v>
      </c>
      <c r="F4" s="22" t="s">
        <v>5</v>
      </c>
      <c r="G4" s="39">
        <v>35</v>
      </c>
      <c r="H4" s="1">
        <v>195</v>
      </c>
    </row>
    <row r="5" spans="1:8" ht="18" customHeight="1">
      <c r="A5" s="34"/>
      <c r="B5" s="1">
        <v>3</v>
      </c>
      <c r="C5" s="16" t="s">
        <v>26</v>
      </c>
      <c r="D5" s="10" t="s">
        <v>7</v>
      </c>
      <c r="E5" s="40">
        <v>1912</v>
      </c>
      <c r="F5" s="22" t="s">
        <v>5</v>
      </c>
      <c r="G5" s="39">
        <v>70</v>
      </c>
      <c r="H5" s="16">
        <v>167</v>
      </c>
    </row>
    <row r="6" spans="1:8" ht="18" customHeight="1">
      <c r="A6" s="34"/>
      <c r="B6" s="1">
        <v>4</v>
      </c>
      <c r="C6" s="1" t="s">
        <v>15</v>
      </c>
      <c r="D6" s="10" t="s">
        <v>7</v>
      </c>
      <c r="E6" s="40">
        <v>1995</v>
      </c>
      <c r="F6" s="22" t="s">
        <v>5</v>
      </c>
      <c r="G6" s="39">
        <v>21</v>
      </c>
      <c r="H6" s="16">
        <v>161</v>
      </c>
    </row>
    <row r="7" spans="1:8" ht="18" customHeight="1">
      <c r="A7" s="34"/>
      <c r="B7" s="1">
        <v>5</v>
      </c>
      <c r="C7" s="1" t="s">
        <v>32</v>
      </c>
      <c r="D7" s="10" t="s">
        <v>7</v>
      </c>
      <c r="E7" s="40">
        <v>1958</v>
      </c>
      <c r="F7" s="22" t="s">
        <v>5</v>
      </c>
      <c r="G7" s="39">
        <v>77</v>
      </c>
      <c r="H7" s="16">
        <v>160</v>
      </c>
    </row>
    <row r="8" spans="1:8" ht="18" customHeight="1">
      <c r="A8" s="35"/>
      <c r="B8" s="1">
        <v>6</v>
      </c>
      <c r="C8" s="1" t="s">
        <v>33</v>
      </c>
      <c r="D8" s="10" t="s">
        <v>7</v>
      </c>
      <c r="E8" s="40">
        <v>1903</v>
      </c>
      <c r="F8" s="22" t="s">
        <v>5</v>
      </c>
      <c r="G8" s="39">
        <v>61</v>
      </c>
      <c r="H8" s="16">
        <v>155</v>
      </c>
    </row>
    <row r="9" spans="1:8" ht="18" customHeight="1">
      <c r="A9" s="34"/>
      <c r="B9" s="1">
        <v>7</v>
      </c>
      <c r="C9" s="1" t="s">
        <v>27</v>
      </c>
      <c r="D9" s="10" t="s">
        <v>7</v>
      </c>
      <c r="E9" s="40">
        <v>1740</v>
      </c>
      <c r="F9" s="22" t="s">
        <v>5</v>
      </c>
      <c r="G9" s="39">
        <v>45</v>
      </c>
      <c r="H9" s="16">
        <v>120</v>
      </c>
    </row>
    <row r="10" spans="1:8" ht="18" customHeight="1">
      <c r="A10" s="34"/>
      <c r="B10" s="1">
        <v>8</v>
      </c>
      <c r="C10" s="1" t="s">
        <v>13</v>
      </c>
      <c r="D10" s="10" t="s">
        <v>7</v>
      </c>
      <c r="E10" s="40">
        <v>1838</v>
      </c>
      <c r="F10" s="22" t="s">
        <v>5</v>
      </c>
      <c r="G10" s="39">
        <v>42</v>
      </c>
      <c r="H10" s="1">
        <v>116</v>
      </c>
    </row>
    <row r="11" spans="1:9" s="16" customFormat="1" ht="18" customHeight="1">
      <c r="A11" s="35"/>
      <c r="B11" s="1">
        <v>9</v>
      </c>
      <c r="C11" s="16" t="s">
        <v>30</v>
      </c>
      <c r="D11" s="17" t="s">
        <v>7</v>
      </c>
      <c r="E11" s="40">
        <v>1867</v>
      </c>
      <c r="F11" s="22" t="s">
        <v>5</v>
      </c>
      <c r="G11" s="39">
        <v>27</v>
      </c>
      <c r="H11" s="16">
        <v>105</v>
      </c>
      <c r="I11" s="1"/>
    </row>
    <row r="12" spans="1:8" ht="18" customHeight="1">
      <c r="A12" s="35"/>
      <c r="B12" s="1">
        <v>10</v>
      </c>
      <c r="C12" s="1" t="s">
        <v>28</v>
      </c>
      <c r="D12" s="10" t="s">
        <v>7</v>
      </c>
      <c r="E12" s="40">
        <v>1642</v>
      </c>
      <c r="F12" s="22" t="s">
        <v>5</v>
      </c>
      <c r="G12" s="39">
        <v>21</v>
      </c>
      <c r="H12" s="16">
        <v>104</v>
      </c>
    </row>
    <row r="13" spans="1:9" s="16" customFormat="1" ht="18" customHeight="1">
      <c r="A13" s="34"/>
      <c r="B13" s="1">
        <v>11</v>
      </c>
      <c r="C13" s="1" t="s">
        <v>29</v>
      </c>
      <c r="D13" s="10" t="s">
        <v>7</v>
      </c>
      <c r="E13" s="40">
        <v>1255</v>
      </c>
      <c r="F13" s="22" t="s">
        <v>5</v>
      </c>
      <c r="G13" s="39">
        <v>19</v>
      </c>
      <c r="H13" s="1">
        <v>101</v>
      </c>
      <c r="I13" s="1"/>
    </row>
    <row r="14" spans="1:8" ht="18" customHeight="1">
      <c r="A14" s="35"/>
      <c r="B14" s="1">
        <v>12</v>
      </c>
      <c r="C14" s="1" t="s">
        <v>17</v>
      </c>
      <c r="D14" s="10" t="s">
        <v>7</v>
      </c>
      <c r="E14" s="40">
        <v>1343</v>
      </c>
      <c r="F14" s="22" t="s">
        <v>5</v>
      </c>
      <c r="G14" s="39">
        <v>21</v>
      </c>
      <c r="H14" s="16">
        <v>87</v>
      </c>
    </row>
    <row r="15" spans="1:8" ht="18" customHeight="1">
      <c r="A15" s="34"/>
      <c r="B15" s="1">
        <v>13</v>
      </c>
      <c r="C15" s="16" t="s">
        <v>95</v>
      </c>
      <c r="D15" s="17" t="s">
        <v>7</v>
      </c>
      <c r="E15" s="40">
        <v>1520</v>
      </c>
      <c r="F15" s="22" t="s">
        <v>5</v>
      </c>
      <c r="G15" s="39">
        <v>12</v>
      </c>
      <c r="H15" s="46">
        <v>77</v>
      </c>
    </row>
    <row r="16" spans="1:9" s="16" customFormat="1" ht="18" customHeight="1">
      <c r="A16" s="34"/>
      <c r="B16" s="1">
        <v>14</v>
      </c>
      <c r="C16" s="16" t="s">
        <v>99</v>
      </c>
      <c r="D16" s="17" t="s">
        <v>7</v>
      </c>
      <c r="E16" s="40">
        <v>1847</v>
      </c>
      <c r="F16" s="22" t="s">
        <v>5</v>
      </c>
      <c r="G16" s="39">
        <v>11</v>
      </c>
      <c r="H16" s="1">
        <v>62</v>
      </c>
      <c r="I16" s="1"/>
    </row>
    <row r="17" spans="1:8" ht="18" customHeight="1">
      <c r="A17" s="35"/>
      <c r="B17" s="1">
        <v>15</v>
      </c>
      <c r="C17" s="16" t="s">
        <v>19</v>
      </c>
      <c r="D17" s="17" t="s">
        <v>7</v>
      </c>
      <c r="E17" s="40">
        <v>1697</v>
      </c>
      <c r="F17" s="22" t="s">
        <v>5</v>
      </c>
      <c r="G17" s="39">
        <v>23</v>
      </c>
      <c r="H17" s="16">
        <v>55</v>
      </c>
    </row>
    <row r="18" spans="1:8" ht="18" customHeight="1">
      <c r="A18" s="35"/>
      <c r="B18" s="1">
        <v>16</v>
      </c>
      <c r="C18" s="1" t="s">
        <v>11</v>
      </c>
      <c r="D18" s="10" t="s">
        <v>12</v>
      </c>
      <c r="E18" s="40">
        <v>1597</v>
      </c>
      <c r="F18" s="22" t="s">
        <v>5</v>
      </c>
      <c r="G18" s="39">
        <v>33</v>
      </c>
      <c r="H18" s="16">
        <v>48</v>
      </c>
    </row>
    <row r="19" spans="1:8" ht="18" customHeight="1">
      <c r="A19" s="35"/>
      <c r="B19" s="1">
        <v>17</v>
      </c>
      <c r="C19" s="1" t="s">
        <v>77</v>
      </c>
      <c r="D19" s="10" t="s">
        <v>12</v>
      </c>
      <c r="E19" s="40">
        <v>1891</v>
      </c>
      <c r="F19" s="22" t="s">
        <v>5</v>
      </c>
      <c r="G19" s="39">
        <v>39</v>
      </c>
      <c r="H19" s="1">
        <v>47</v>
      </c>
    </row>
    <row r="20" spans="1:8" ht="18" customHeight="1">
      <c r="A20" s="35"/>
      <c r="B20" s="1">
        <v>18</v>
      </c>
      <c r="C20" s="1" t="s">
        <v>31</v>
      </c>
      <c r="D20" s="10" t="s">
        <v>7</v>
      </c>
      <c r="E20" s="40">
        <v>1663</v>
      </c>
      <c r="F20" s="22" t="s">
        <v>5</v>
      </c>
      <c r="G20" s="39">
        <v>5</v>
      </c>
      <c r="H20" s="1">
        <v>47</v>
      </c>
    </row>
    <row r="21" spans="1:8" ht="18" customHeight="1">
      <c r="A21" s="35"/>
      <c r="B21" s="1">
        <v>19</v>
      </c>
      <c r="C21" s="1" t="s">
        <v>78</v>
      </c>
      <c r="D21" s="10" t="s">
        <v>7</v>
      </c>
      <c r="E21" s="40">
        <v>1510</v>
      </c>
      <c r="F21" s="22" t="s">
        <v>5</v>
      </c>
      <c r="G21" s="39">
        <v>5</v>
      </c>
      <c r="H21" s="1">
        <v>41</v>
      </c>
    </row>
    <row r="22" spans="1:8" ht="18" customHeight="1">
      <c r="A22" s="34"/>
      <c r="B22" s="1">
        <v>20</v>
      </c>
      <c r="C22" s="1" t="s">
        <v>35</v>
      </c>
      <c r="D22" s="10" t="s">
        <v>7</v>
      </c>
      <c r="E22" s="40">
        <v>1263</v>
      </c>
      <c r="F22" s="22" t="s">
        <v>5</v>
      </c>
      <c r="G22" s="39">
        <v>17</v>
      </c>
      <c r="H22" s="16">
        <v>40</v>
      </c>
    </row>
    <row r="23" spans="1:8" ht="18" customHeight="1">
      <c r="A23" s="34"/>
      <c r="B23" s="1">
        <v>21</v>
      </c>
      <c r="C23" s="1" t="s">
        <v>75</v>
      </c>
      <c r="D23" s="10" t="s">
        <v>76</v>
      </c>
      <c r="E23" s="40">
        <v>1883</v>
      </c>
      <c r="F23" s="22" t="s">
        <v>5</v>
      </c>
      <c r="G23" s="39">
        <v>14</v>
      </c>
      <c r="H23" s="1">
        <v>39</v>
      </c>
    </row>
    <row r="24" spans="1:9" s="16" customFormat="1" ht="18" customHeight="1">
      <c r="A24" s="35"/>
      <c r="B24" s="1">
        <v>22</v>
      </c>
      <c r="C24" s="1" t="s">
        <v>34</v>
      </c>
      <c r="D24" s="10" t="s">
        <v>7</v>
      </c>
      <c r="E24" s="40">
        <v>1730</v>
      </c>
      <c r="F24" s="22" t="s">
        <v>5</v>
      </c>
      <c r="G24" s="39">
        <v>13</v>
      </c>
      <c r="H24" s="1">
        <v>39</v>
      </c>
      <c r="I24" s="1"/>
    </row>
    <row r="25" spans="1:9" s="16" customFormat="1" ht="18" customHeight="1">
      <c r="A25" s="34"/>
      <c r="B25" s="1">
        <v>23</v>
      </c>
      <c r="C25" s="1" t="s">
        <v>16</v>
      </c>
      <c r="D25" s="10" t="s">
        <v>12</v>
      </c>
      <c r="E25" s="40">
        <v>1733</v>
      </c>
      <c r="F25" s="22" t="s">
        <v>5</v>
      </c>
      <c r="G25" s="39">
        <v>25</v>
      </c>
      <c r="H25" s="16">
        <v>38</v>
      </c>
      <c r="I25" s="1"/>
    </row>
    <row r="26" spans="1:9" s="16" customFormat="1" ht="18" customHeight="1">
      <c r="A26" s="35"/>
      <c r="B26" s="1">
        <v>24</v>
      </c>
      <c r="C26" s="16" t="s">
        <v>100</v>
      </c>
      <c r="D26" s="10" t="s">
        <v>101</v>
      </c>
      <c r="E26" s="40">
        <v>1865</v>
      </c>
      <c r="F26" s="22" t="s">
        <v>5</v>
      </c>
      <c r="G26" s="39">
        <v>1</v>
      </c>
      <c r="H26" s="1">
        <v>19</v>
      </c>
      <c r="I26" s="1" t="s">
        <v>102</v>
      </c>
    </row>
    <row r="27" spans="1:9" s="16" customFormat="1" ht="18" customHeight="1">
      <c r="A27" s="34"/>
      <c r="B27" s="1">
        <v>24</v>
      </c>
      <c r="C27" s="16" t="s">
        <v>56</v>
      </c>
      <c r="D27" s="10" t="s">
        <v>57</v>
      </c>
      <c r="E27" s="40">
        <v>1829</v>
      </c>
      <c r="F27" s="22" t="s">
        <v>5</v>
      </c>
      <c r="G27" s="39">
        <v>2</v>
      </c>
      <c r="H27" s="1">
        <v>19</v>
      </c>
      <c r="I27" s="1" t="s">
        <v>58</v>
      </c>
    </row>
    <row r="28" spans="1:8" s="16" customFormat="1" ht="18" customHeight="1">
      <c r="A28" s="35"/>
      <c r="B28" s="1">
        <v>26</v>
      </c>
      <c r="C28" s="16" t="s">
        <v>91</v>
      </c>
      <c r="D28" s="10" t="s">
        <v>92</v>
      </c>
      <c r="E28" s="40">
        <v>1908</v>
      </c>
      <c r="F28" s="22" t="s">
        <v>5</v>
      </c>
      <c r="G28" s="39">
        <v>2</v>
      </c>
      <c r="H28" s="46">
        <v>16</v>
      </c>
    </row>
    <row r="29" spans="1:9" ht="18" customHeight="1">
      <c r="A29" s="35"/>
      <c r="B29" s="1">
        <v>27</v>
      </c>
      <c r="C29" s="16" t="s">
        <v>59</v>
      </c>
      <c r="D29" s="10" t="s">
        <v>61</v>
      </c>
      <c r="E29" s="40">
        <v>1301</v>
      </c>
      <c r="F29" s="22" t="s">
        <v>5</v>
      </c>
      <c r="G29" s="39">
        <v>1</v>
      </c>
      <c r="H29" s="1">
        <v>12</v>
      </c>
      <c r="I29" s="1" t="s">
        <v>60</v>
      </c>
    </row>
  </sheetData>
  <sheetProtection/>
  <printOptions horizontalCentered="1"/>
  <pageMargins left="0.7874015748031497" right="0.7874015748031497" top="0.7874015748031497" bottom="0.3937007874015748" header="0.3937007874015748" footer="0.3937007874015748"/>
  <pageSetup horizontalDpi="300" verticalDpi="300" orientation="portrait" paperSize="9" scale="115" r:id="rId1"/>
  <headerFooter alignWithMargins="0">
    <oddHeader>&amp;C&amp;12Teilnehmer Schnellschach 2018 bei ChWe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1">
    <pageSetUpPr fitToPage="1"/>
  </sheetPr>
  <dimension ref="B1:AC15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 outlineLevelCol="1"/>
  <cols>
    <col min="1" max="1" width="2.7109375" style="1" customWidth="1"/>
    <col min="2" max="2" width="22.003906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8" width="16.57421875" style="1" hidden="1" customWidth="1" outlineLevel="1"/>
    <col min="9" max="9" width="13.7109375" style="1" hidden="1" customWidth="1" outlineLevel="1"/>
    <col min="10" max="10" width="8.28125" style="1" hidden="1" customWidth="1" outlineLevel="1"/>
    <col min="11" max="11" width="8.28125" style="1" hidden="1" customWidth="1" outlineLevel="1" collapsed="1"/>
    <col min="12" max="12" width="30.00390625" style="1" hidden="1" customWidth="1" outlineLevel="1"/>
    <col min="13" max="13" width="21.57421875" style="1" customWidth="1" collapsed="1"/>
    <col min="14" max="25" width="3.8515625" style="1" customWidth="1"/>
    <col min="26" max="26" width="5.140625" style="1" bestFit="1" customWidth="1"/>
    <col min="27" max="27" width="8.421875" style="1" bestFit="1" customWidth="1"/>
    <col min="28" max="28" width="6.00390625" style="1" bestFit="1" customWidth="1"/>
    <col min="29" max="29" width="4.140625" style="1" bestFit="1" customWidth="1"/>
    <col min="30" max="16384" width="11.421875" style="1" customWidth="1"/>
  </cols>
  <sheetData>
    <row r="1" spans="2:29" s="8" customFormat="1" ht="18" customHeight="1" thickBot="1">
      <c r="B1" s="5">
        <v>43399</v>
      </c>
      <c r="C1" s="6" t="s">
        <v>1</v>
      </c>
      <c r="D1" s="27" t="s">
        <v>20</v>
      </c>
      <c r="E1" s="7" t="s">
        <v>5</v>
      </c>
      <c r="F1" s="27" t="s">
        <v>6</v>
      </c>
      <c r="G1" s="6"/>
      <c r="H1" s="7" t="s">
        <v>23</v>
      </c>
      <c r="I1" s="7" t="s">
        <v>21</v>
      </c>
      <c r="J1" s="7" t="s">
        <v>22</v>
      </c>
      <c r="K1" s="7" t="s">
        <v>20</v>
      </c>
      <c r="L1" s="7" t="s">
        <v>24</v>
      </c>
      <c r="M1" s="7" t="s">
        <v>25</v>
      </c>
      <c r="N1" s="7">
        <v>1</v>
      </c>
      <c r="O1" s="7">
        <v>2</v>
      </c>
      <c r="P1" s="7">
        <v>3</v>
      </c>
      <c r="Q1" s="7">
        <v>4</v>
      </c>
      <c r="R1" s="7">
        <v>5</v>
      </c>
      <c r="S1" s="7">
        <v>6</v>
      </c>
      <c r="T1" s="7">
        <v>7</v>
      </c>
      <c r="U1" s="7">
        <v>8</v>
      </c>
      <c r="V1" s="7">
        <v>9</v>
      </c>
      <c r="W1" s="7">
        <v>10</v>
      </c>
      <c r="X1" s="7">
        <v>11</v>
      </c>
      <c r="Y1" s="7">
        <v>12</v>
      </c>
      <c r="Z1" s="7" t="s">
        <v>3</v>
      </c>
      <c r="AA1" s="7" t="s">
        <v>9</v>
      </c>
      <c r="AB1" s="7" t="s">
        <v>2</v>
      </c>
      <c r="AC1" s="7" t="s">
        <v>4</v>
      </c>
    </row>
    <row r="2" spans="2:29" ht="18" customHeight="1">
      <c r="B2" s="1" t="s">
        <v>10</v>
      </c>
      <c r="C2" s="1" t="s">
        <v>7</v>
      </c>
      <c r="D2" s="1">
        <v>2056</v>
      </c>
      <c r="E2" s="2" t="s">
        <v>5</v>
      </c>
      <c r="F2" s="1">
        <v>44</v>
      </c>
      <c r="G2" s="1">
        <v>1</v>
      </c>
      <c r="H2" s="2">
        <f aca="true" t="shared" si="0" ref="H2:H13">SUM(N2:Y2)</f>
        <v>5</v>
      </c>
      <c r="I2" s="3" t="e">
        <f aca="true" t="shared" si="1" ref="I2:I13">GetRealePunkte(N2)+H2-H2</f>
        <v>#NAME?</v>
      </c>
      <c r="J2" s="3" t="e">
        <f>GetPartieCount(N2)+H2-H2</f>
        <v>#NAME?</v>
      </c>
      <c r="K2" s="1">
        <v>2056</v>
      </c>
      <c r="L2" s="3" t="e">
        <f aca="true" t="shared" si="2" ref="L2:L13">GetGekappteGegnerAvgSelo(N2)+H2-H2+K2-K2</f>
        <v>#NAME?</v>
      </c>
      <c r="M2" s="36" t="e">
        <f aca="true" t="shared" si="3" ref="M2:M13">I2&amp;"&lt;"&amp;J2&amp;"&lt;"&amp;L2</f>
        <v>#NAME?</v>
      </c>
      <c r="N2" s="18" t="s">
        <v>0</v>
      </c>
      <c r="O2" s="62">
        <v>1</v>
      </c>
      <c r="P2" s="62">
        <v>0</v>
      </c>
      <c r="Q2" s="19">
        <v>1</v>
      </c>
      <c r="R2" s="19">
        <v>1</v>
      </c>
      <c r="S2" s="19"/>
      <c r="T2" s="19"/>
      <c r="U2" s="19">
        <v>1</v>
      </c>
      <c r="V2" s="19">
        <v>1</v>
      </c>
      <c r="W2" s="19"/>
      <c r="X2" s="19"/>
      <c r="Y2" s="31"/>
      <c r="Z2" s="49">
        <f aca="true" t="shared" si="4" ref="Z2:Z13">SUM(N2:Y2)</f>
        <v>5</v>
      </c>
      <c r="AA2" s="47" t="s">
        <v>47</v>
      </c>
      <c r="AB2" s="2">
        <v>1</v>
      </c>
      <c r="AC2" s="2">
        <v>32</v>
      </c>
    </row>
    <row r="3" spans="2:29" ht="18" customHeight="1">
      <c r="B3" s="1" t="s">
        <v>15</v>
      </c>
      <c r="C3" s="1" t="s">
        <v>7</v>
      </c>
      <c r="D3" s="1">
        <v>1992</v>
      </c>
      <c r="E3" s="2" t="s">
        <v>5</v>
      </c>
      <c r="F3" s="1">
        <v>18</v>
      </c>
      <c r="G3" s="1">
        <v>2</v>
      </c>
      <c r="H3" s="2">
        <f t="shared" si="0"/>
        <v>5</v>
      </c>
      <c r="I3" s="3" t="e">
        <f t="shared" si="1"/>
        <v>#NAME?</v>
      </c>
      <c r="J3" s="3" t="e">
        <f aca="true" t="shared" si="5" ref="J3:J13">GetPartieCount(N3)+H3-H3</f>
        <v>#NAME?</v>
      </c>
      <c r="K3" s="1">
        <v>1992</v>
      </c>
      <c r="L3" s="3" t="e">
        <f t="shared" si="2"/>
        <v>#NAME?</v>
      </c>
      <c r="M3" s="36" t="e">
        <f t="shared" si="3"/>
        <v>#NAME?</v>
      </c>
      <c r="N3" s="61">
        <v>0</v>
      </c>
      <c r="O3" s="21" t="s">
        <v>0</v>
      </c>
      <c r="P3" s="48">
        <v>1</v>
      </c>
      <c r="Q3" s="22">
        <v>1</v>
      </c>
      <c r="R3" s="22"/>
      <c r="S3" s="22">
        <v>1</v>
      </c>
      <c r="T3" s="22"/>
      <c r="U3" s="22">
        <v>1</v>
      </c>
      <c r="V3" s="22"/>
      <c r="W3" s="22"/>
      <c r="X3" s="22">
        <v>1</v>
      </c>
      <c r="Y3" s="23"/>
      <c r="Z3" s="49">
        <f t="shared" si="4"/>
        <v>5</v>
      </c>
      <c r="AA3" s="47" t="s">
        <v>47</v>
      </c>
      <c r="AB3" s="2">
        <v>1</v>
      </c>
      <c r="AC3" s="2">
        <v>32</v>
      </c>
    </row>
    <row r="4" spans="2:29" ht="18" customHeight="1">
      <c r="B4" s="1" t="s">
        <v>33</v>
      </c>
      <c r="C4" s="1" t="s">
        <v>7</v>
      </c>
      <c r="D4" s="1">
        <v>1915</v>
      </c>
      <c r="E4" s="1" t="s">
        <v>5</v>
      </c>
      <c r="F4" s="1">
        <v>59</v>
      </c>
      <c r="G4" s="1">
        <v>3</v>
      </c>
      <c r="H4" s="2">
        <f t="shared" si="0"/>
        <v>5</v>
      </c>
      <c r="I4" s="3" t="e">
        <f t="shared" si="1"/>
        <v>#NAME?</v>
      </c>
      <c r="J4" s="3" t="e">
        <f t="shared" si="5"/>
        <v>#NAME?</v>
      </c>
      <c r="K4" s="1">
        <v>1915</v>
      </c>
      <c r="L4" s="3" t="e">
        <f t="shared" si="2"/>
        <v>#NAME?</v>
      </c>
      <c r="M4" s="36" t="e">
        <f t="shared" si="3"/>
        <v>#NAME?</v>
      </c>
      <c r="N4" s="61">
        <v>1</v>
      </c>
      <c r="O4" s="48">
        <v>0</v>
      </c>
      <c r="P4" s="21" t="s">
        <v>0</v>
      </c>
      <c r="Q4" s="22"/>
      <c r="R4" s="22">
        <v>1</v>
      </c>
      <c r="S4" s="22"/>
      <c r="T4" s="22">
        <v>1</v>
      </c>
      <c r="U4" s="22">
        <v>1</v>
      </c>
      <c r="V4" s="22"/>
      <c r="W4" s="22">
        <v>1</v>
      </c>
      <c r="X4" s="22"/>
      <c r="Y4" s="23"/>
      <c r="Z4" s="49">
        <f t="shared" si="4"/>
        <v>5</v>
      </c>
      <c r="AA4" s="47" t="s">
        <v>47</v>
      </c>
      <c r="AB4" s="2">
        <v>1</v>
      </c>
      <c r="AC4" s="2">
        <v>32</v>
      </c>
    </row>
    <row r="5" spans="2:29" ht="18" customHeight="1">
      <c r="B5" s="1" t="s">
        <v>26</v>
      </c>
      <c r="C5" s="1" t="s">
        <v>7</v>
      </c>
      <c r="D5" s="1">
        <v>1868</v>
      </c>
      <c r="E5" s="1" t="s">
        <v>5</v>
      </c>
      <c r="F5" s="1">
        <v>67</v>
      </c>
      <c r="G5" s="1">
        <v>4</v>
      </c>
      <c r="H5" s="2">
        <f t="shared" si="0"/>
        <v>3</v>
      </c>
      <c r="I5" s="3" t="e">
        <f t="shared" si="1"/>
        <v>#NAME?</v>
      </c>
      <c r="J5" s="3" t="e">
        <f t="shared" si="5"/>
        <v>#NAME?</v>
      </c>
      <c r="K5" s="1">
        <v>1868</v>
      </c>
      <c r="L5" s="3" t="e">
        <f t="shared" si="2"/>
        <v>#NAME?</v>
      </c>
      <c r="M5" s="36" t="e">
        <f t="shared" si="3"/>
        <v>#NAME?</v>
      </c>
      <c r="N5" s="20">
        <v>0</v>
      </c>
      <c r="O5" s="22">
        <v>0</v>
      </c>
      <c r="P5" s="22"/>
      <c r="Q5" s="21" t="s">
        <v>0</v>
      </c>
      <c r="R5" s="22">
        <v>1</v>
      </c>
      <c r="S5" s="22"/>
      <c r="T5" s="22"/>
      <c r="U5" s="22">
        <v>0</v>
      </c>
      <c r="V5" s="22"/>
      <c r="W5" s="22">
        <v>1</v>
      </c>
      <c r="X5" s="22">
        <v>1</v>
      </c>
      <c r="Y5" s="23"/>
      <c r="Z5" s="3">
        <f t="shared" si="4"/>
        <v>3</v>
      </c>
      <c r="AA5" s="26" t="s">
        <v>53</v>
      </c>
      <c r="AB5" s="2">
        <v>4</v>
      </c>
      <c r="AC5" s="2">
        <v>23</v>
      </c>
    </row>
    <row r="6" spans="2:29" ht="18" customHeight="1">
      <c r="B6" s="1" t="s">
        <v>78</v>
      </c>
      <c r="C6" s="1" t="s">
        <v>7</v>
      </c>
      <c r="D6" s="1">
        <v>1479</v>
      </c>
      <c r="E6" s="2" t="s">
        <v>5</v>
      </c>
      <c r="F6" s="1">
        <v>4</v>
      </c>
      <c r="G6" s="1">
        <v>5</v>
      </c>
      <c r="H6" s="2">
        <f t="shared" si="0"/>
        <v>3</v>
      </c>
      <c r="I6" s="3" t="e">
        <f t="shared" si="1"/>
        <v>#NAME?</v>
      </c>
      <c r="J6" s="3" t="e">
        <f t="shared" si="5"/>
        <v>#NAME?</v>
      </c>
      <c r="K6" s="1">
        <v>1479</v>
      </c>
      <c r="L6" s="3" t="e">
        <f t="shared" si="2"/>
        <v>#NAME?</v>
      </c>
      <c r="M6" s="36" t="e">
        <f t="shared" si="3"/>
        <v>#NAME?</v>
      </c>
      <c r="N6" s="20">
        <v>0</v>
      </c>
      <c r="O6" s="22"/>
      <c r="P6" s="22">
        <v>0</v>
      </c>
      <c r="Q6" s="22">
        <v>0</v>
      </c>
      <c r="R6" s="21" t="s">
        <v>0</v>
      </c>
      <c r="S6" s="22"/>
      <c r="T6" s="22">
        <v>1</v>
      </c>
      <c r="U6" s="22"/>
      <c r="V6" s="22"/>
      <c r="W6" s="22">
        <v>1</v>
      </c>
      <c r="X6" s="22"/>
      <c r="Y6" s="23">
        <v>1</v>
      </c>
      <c r="Z6" s="3">
        <f t="shared" si="4"/>
        <v>3</v>
      </c>
      <c r="AA6" s="26" t="s">
        <v>67</v>
      </c>
      <c r="AB6" s="2">
        <v>5</v>
      </c>
      <c r="AC6" s="2">
        <v>21</v>
      </c>
    </row>
    <row r="7" spans="2:29" ht="18" customHeight="1">
      <c r="B7" s="1" t="s">
        <v>30</v>
      </c>
      <c r="C7" s="1" t="s">
        <v>7</v>
      </c>
      <c r="D7" s="1">
        <v>1875</v>
      </c>
      <c r="E7" s="2" t="s">
        <v>5</v>
      </c>
      <c r="F7" s="1">
        <v>26</v>
      </c>
      <c r="G7" s="1">
        <v>6</v>
      </c>
      <c r="H7" s="2">
        <f t="shared" si="0"/>
        <v>3</v>
      </c>
      <c r="I7" s="3" t="e">
        <f>GetRealePunkte(N7)+H7-H7</f>
        <v>#NAME?</v>
      </c>
      <c r="J7" s="3" t="e">
        <f>GetPartieCount(N7)+H7-H7</f>
        <v>#NAME?</v>
      </c>
      <c r="K7" s="1">
        <v>1875</v>
      </c>
      <c r="L7" s="3" t="e">
        <f>GetGekappteGegnerAvgSelo(N7)+H7-H7+K7-K7</f>
        <v>#NAME?</v>
      </c>
      <c r="M7" s="36" t="e">
        <f>I7&amp;"&lt;"&amp;J7&amp;"&lt;"&amp;L7</f>
        <v>#NAME?</v>
      </c>
      <c r="N7" s="20"/>
      <c r="O7" s="22">
        <v>0</v>
      </c>
      <c r="P7" s="22"/>
      <c r="Q7" s="22"/>
      <c r="R7" s="22"/>
      <c r="S7" s="21" t="s">
        <v>0</v>
      </c>
      <c r="T7" s="41">
        <v>0.5</v>
      </c>
      <c r="U7" s="22"/>
      <c r="V7" s="41">
        <v>0.5</v>
      </c>
      <c r="W7" s="22"/>
      <c r="X7" s="22">
        <v>1</v>
      </c>
      <c r="Y7" s="23">
        <v>1</v>
      </c>
      <c r="Z7" s="3">
        <f t="shared" si="4"/>
        <v>3</v>
      </c>
      <c r="AA7" s="26" t="s">
        <v>46</v>
      </c>
      <c r="AB7" s="2">
        <v>6</v>
      </c>
      <c r="AC7" s="2">
        <v>20</v>
      </c>
    </row>
    <row r="8" spans="2:29" ht="18" customHeight="1">
      <c r="B8" s="1" t="s">
        <v>19</v>
      </c>
      <c r="C8" s="1" t="s">
        <v>7</v>
      </c>
      <c r="D8" s="1">
        <v>1743</v>
      </c>
      <c r="E8" s="2" t="s">
        <v>5</v>
      </c>
      <c r="F8" s="1">
        <v>21</v>
      </c>
      <c r="G8" s="1">
        <v>7</v>
      </c>
      <c r="H8" s="2">
        <f t="shared" si="0"/>
        <v>2.5</v>
      </c>
      <c r="I8" s="3" t="e">
        <f t="shared" si="1"/>
        <v>#NAME?</v>
      </c>
      <c r="J8" s="3" t="e">
        <f t="shared" si="5"/>
        <v>#NAME?</v>
      </c>
      <c r="K8" s="1">
        <v>1743</v>
      </c>
      <c r="L8" s="3" t="e">
        <f t="shared" si="2"/>
        <v>#NAME?</v>
      </c>
      <c r="M8" s="36" t="e">
        <f t="shared" si="3"/>
        <v>#NAME?</v>
      </c>
      <c r="N8" s="20"/>
      <c r="O8" s="22"/>
      <c r="P8" s="22">
        <v>0</v>
      </c>
      <c r="Q8" s="22"/>
      <c r="R8" s="22">
        <v>0</v>
      </c>
      <c r="S8" s="41">
        <v>0.5</v>
      </c>
      <c r="T8" s="21" t="s">
        <v>0</v>
      </c>
      <c r="U8" s="22"/>
      <c r="V8" s="22"/>
      <c r="W8" s="22">
        <v>1</v>
      </c>
      <c r="X8" s="22">
        <v>1</v>
      </c>
      <c r="Y8" s="23"/>
      <c r="Z8" s="3">
        <f t="shared" si="4"/>
        <v>2.5</v>
      </c>
      <c r="AA8" s="26" t="s">
        <v>73</v>
      </c>
      <c r="AB8" s="2">
        <v>7</v>
      </c>
      <c r="AC8" s="2">
        <v>19</v>
      </c>
    </row>
    <row r="9" spans="2:29" ht="18" customHeight="1">
      <c r="B9" s="1" t="s">
        <v>99</v>
      </c>
      <c r="C9" s="1" t="s">
        <v>7</v>
      </c>
      <c r="D9" s="1">
        <v>1855</v>
      </c>
      <c r="E9" s="1" t="s">
        <v>5</v>
      </c>
      <c r="F9" s="1">
        <v>9</v>
      </c>
      <c r="G9" s="1">
        <v>8</v>
      </c>
      <c r="H9" s="2">
        <f t="shared" si="0"/>
        <v>2.5</v>
      </c>
      <c r="I9" s="3" t="e">
        <f>GetRealePunkte(N9)+H9-H9</f>
        <v>#NAME?</v>
      </c>
      <c r="J9" s="3" t="e">
        <f>GetPartieCount(N9)+H9-H9</f>
        <v>#NAME?</v>
      </c>
      <c r="K9" s="1">
        <v>1855</v>
      </c>
      <c r="L9" s="3" t="e">
        <f>GetGekappteGegnerAvgSelo(N9)+H9-H9+K9-K9</f>
        <v>#NAME?</v>
      </c>
      <c r="M9" s="36" t="e">
        <f>I9&amp;"&lt;"&amp;J9&amp;"&lt;"&amp;L9</f>
        <v>#NAME?</v>
      </c>
      <c r="N9" s="20">
        <v>0</v>
      </c>
      <c r="O9" s="22">
        <v>0</v>
      </c>
      <c r="P9" s="22">
        <v>0</v>
      </c>
      <c r="Q9" s="22">
        <v>1</v>
      </c>
      <c r="R9" s="22"/>
      <c r="S9" s="22"/>
      <c r="T9" s="22"/>
      <c r="U9" s="21" t="s">
        <v>0</v>
      </c>
      <c r="V9" s="41">
        <v>0.5</v>
      </c>
      <c r="W9" s="22"/>
      <c r="X9" s="22"/>
      <c r="Y9" s="23">
        <v>1</v>
      </c>
      <c r="Z9" s="3">
        <f t="shared" si="4"/>
        <v>2.5</v>
      </c>
      <c r="AA9" s="26" t="s">
        <v>46</v>
      </c>
      <c r="AB9" s="2">
        <v>8</v>
      </c>
      <c r="AC9" s="2">
        <v>18</v>
      </c>
    </row>
    <row r="10" spans="2:29" ht="18" customHeight="1">
      <c r="B10" s="1" t="s">
        <v>27</v>
      </c>
      <c r="C10" s="1" t="s">
        <v>7</v>
      </c>
      <c r="D10" s="1">
        <v>1772</v>
      </c>
      <c r="E10" s="2" t="s">
        <v>5</v>
      </c>
      <c r="F10" s="1">
        <v>42</v>
      </c>
      <c r="G10" s="1">
        <v>9</v>
      </c>
      <c r="H10" s="2">
        <f t="shared" si="0"/>
        <v>2</v>
      </c>
      <c r="I10" s="3" t="e">
        <f t="shared" si="1"/>
        <v>#NAME?</v>
      </c>
      <c r="J10" s="3" t="e">
        <f t="shared" si="5"/>
        <v>#NAME?</v>
      </c>
      <c r="K10" s="1">
        <v>1772</v>
      </c>
      <c r="L10" s="3" t="e">
        <f t="shared" si="2"/>
        <v>#NAME?</v>
      </c>
      <c r="M10" s="36" t="e">
        <f t="shared" si="3"/>
        <v>#NAME?</v>
      </c>
      <c r="N10" s="20">
        <v>0</v>
      </c>
      <c r="O10" s="22"/>
      <c r="P10" s="22"/>
      <c r="Q10" s="22"/>
      <c r="R10" s="22"/>
      <c r="S10" s="41">
        <v>0.5</v>
      </c>
      <c r="T10" s="22"/>
      <c r="U10" s="41">
        <v>0.5</v>
      </c>
      <c r="V10" s="21" t="s">
        <v>0</v>
      </c>
      <c r="W10" s="22">
        <v>0</v>
      </c>
      <c r="X10" s="22">
        <v>0</v>
      </c>
      <c r="Y10" s="23">
        <v>1</v>
      </c>
      <c r="Z10" s="3">
        <f t="shared" si="4"/>
        <v>2</v>
      </c>
      <c r="AA10" s="26" t="s">
        <v>98</v>
      </c>
      <c r="AB10" s="2">
        <v>9</v>
      </c>
      <c r="AC10" s="2">
        <v>17</v>
      </c>
    </row>
    <row r="11" spans="2:29" ht="18" customHeight="1">
      <c r="B11" s="1" t="s">
        <v>95</v>
      </c>
      <c r="C11" s="1" t="s">
        <v>7</v>
      </c>
      <c r="D11" s="1">
        <v>1512</v>
      </c>
      <c r="E11" s="1" t="s">
        <v>5</v>
      </c>
      <c r="F11" s="1">
        <v>9</v>
      </c>
      <c r="G11" s="1">
        <v>10</v>
      </c>
      <c r="H11" s="2">
        <f t="shared" si="0"/>
        <v>2</v>
      </c>
      <c r="I11" s="3" t="e">
        <f t="shared" si="1"/>
        <v>#NAME?</v>
      </c>
      <c r="J11" s="3" t="e">
        <f t="shared" si="5"/>
        <v>#NAME?</v>
      </c>
      <c r="K11" s="1">
        <v>1512</v>
      </c>
      <c r="L11" s="3" t="e">
        <f t="shared" si="2"/>
        <v>#NAME?</v>
      </c>
      <c r="M11" s="36" t="e">
        <f t="shared" si="3"/>
        <v>#NAME?</v>
      </c>
      <c r="N11" s="20"/>
      <c r="O11" s="22"/>
      <c r="P11" s="22">
        <v>0</v>
      </c>
      <c r="Q11" s="22">
        <v>0</v>
      </c>
      <c r="R11" s="22">
        <v>0</v>
      </c>
      <c r="S11" s="22"/>
      <c r="T11" s="22">
        <v>0</v>
      </c>
      <c r="U11" s="22"/>
      <c r="V11" s="22">
        <v>1</v>
      </c>
      <c r="W11" s="21" t="s">
        <v>0</v>
      </c>
      <c r="X11" s="22"/>
      <c r="Y11" s="23">
        <v>1</v>
      </c>
      <c r="Z11" s="3">
        <f t="shared" si="4"/>
        <v>2</v>
      </c>
      <c r="AA11" s="26" t="s">
        <v>70</v>
      </c>
      <c r="AB11" s="2">
        <v>10</v>
      </c>
      <c r="AC11" s="2">
        <v>16</v>
      </c>
    </row>
    <row r="12" spans="2:29" ht="18" customHeight="1">
      <c r="B12" s="1" t="s">
        <v>28</v>
      </c>
      <c r="C12" s="1" t="s">
        <v>7</v>
      </c>
      <c r="D12" s="1">
        <v>1707</v>
      </c>
      <c r="E12" s="1" t="s">
        <v>5</v>
      </c>
      <c r="F12" s="1">
        <v>18</v>
      </c>
      <c r="G12" s="1">
        <v>11</v>
      </c>
      <c r="H12" s="2">
        <f t="shared" si="0"/>
        <v>1.5</v>
      </c>
      <c r="I12" s="3" t="e">
        <f t="shared" si="1"/>
        <v>#NAME?</v>
      </c>
      <c r="J12" s="3" t="e">
        <f t="shared" si="5"/>
        <v>#NAME?</v>
      </c>
      <c r="K12" s="1">
        <v>1707</v>
      </c>
      <c r="L12" s="3" t="e">
        <f t="shared" si="2"/>
        <v>#NAME?</v>
      </c>
      <c r="M12" s="36" t="e">
        <f t="shared" si="3"/>
        <v>#NAME?</v>
      </c>
      <c r="N12" s="20"/>
      <c r="O12" s="22">
        <v>0</v>
      </c>
      <c r="P12" s="22"/>
      <c r="Q12" s="22">
        <v>0</v>
      </c>
      <c r="R12" s="22"/>
      <c r="S12" s="22">
        <v>0</v>
      </c>
      <c r="T12" s="22">
        <v>0</v>
      </c>
      <c r="U12" s="22"/>
      <c r="V12" s="22">
        <v>1</v>
      </c>
      <c r="W12" s="22"/>
      <c r="X12" s="21" t="s">
        <v>0</v>
      </c>
      <c r="Y12" s="50">
        <v>0.5</v>
      </c>
      <c r="Z12" s="3">
        <f t="shared" si="4"/>
        <v>1.5</v>
      </c>
      <c r="AA12" s="26" t="s">
        <v>55</v>
      </c>
      <c r="AB12" s="2">
        <v>11</v>
      </c>
      <c r="AC12" s="2">
        <v>15</v>
      </c>
    </row>
    <row r="13" spans="2:29" ht="18" customHeight="1" thickBot="1">
      <c r="B13" s="1" t="s">
        <v>29</v>
      </c>
      <c r="C13" s="1" t="s">
        <v>7</v>
      </c>
      <c r="D13" s="1">
        <v>1206</v>
      </c>
      <c r="E13" s="2" t="s">
        <v>5</v>
      </c>
      <c r="F13" s="1">
        <v>15</v>
      </c>
      <c r="G13" s="1">
        <v>12</v>
      </c>
      <c r="H13" s="2">
        <f t="shared" si="0"/>
        <v>0.5</v>
      </c>
      <c r="I13" s="3" t="e">
        <f t="shared" si="1"/>
        <v>#NAME?</v>
      </c>
      <c r="J13" s="3" t="e">
        <f t="shared" si="5"/>
        <v>#NAME?</v>
      </c>
      <c r="K13" s="1">
        <v>1206</v>
      </c>
      <c r="L13" s="3" t="e">
        <f t="shared" si="2"/>
        <v>#NAME?</v>
      </c>
      <c r="M13" s="36" t="e">
        <f t="shared" si="3"/>
        <v>#NAME?</v>
      </c>
      <c r="N13" s="32"/>
      <c r="O13" s="24"/>
      <c r="P13" s="24"/>
      <c r="Q13" s="24"/>
      <c r="R13" s="24">
        <v>0</v>
      </c>
      <c r="S13" s="24">
        <v>0</v>
      </c>
      <c r="T13" s="24"/>
      <c r="U13" s="24">
        <v>0</v>
      </c>
      <c r="V13" s="24">
        <v>0</v>
      </c>
      <c r="W13" s="24">
        <v>0</v>
      </c>
      <c r="X13" s="51">
        <v>0.5</v>
      </c>
      <c r="Y13" s="25" t="s">
        <v>0</v>
      </c>
      <c r="Z13" s="37">
        <f t="shared" si="4"/>
        <v>0.5</v>
      </c>
      <c r="AA13" s="26" t="s">
        <v>107</v>
      </c>
      <c r="AB13" s="38">
        <v>12</v>
      </c>
      <c r="AC13" s="2">
        <v>14</v>
      </c>
    </row>
    <row r="14" spans="8:28" ht="18" customHeight="1">
      <c r="H14" s="4">
        <f>SUM(H2:H13)</f>
        <v>35</v>
      </c>
      <c r="I14" s="4" t="e">
        <f>SUM(I2:I13)</f>
        <v>#NAME?</v>
      </c>
      <c r="J14" s="4" t="e">
        <f>SUM(J2:J13)/2</f>
        <v>#NAME?</v>
      </c>
      <c r="K14" s="4"/>
      <c r="L14" s="3"/>
      <c r="M14" s="2"/>
      <c r="Z14" s="4">
        <f>SUM(Z2:Z13)</f>
        <v>35</v>
      </c>
      <c r="AA14" s="4"/>
      <c r="AB14" s="4">
        <f>SUM(AB2:AB13)</f>
        <v>75</v>
      </c>
    </row>
    <row r="15" spans="9:13" ht="18" customHeight="1">
      <c r="I15" s="3"/>
      <c r="J15" s="3"/>
      <c r="K15" s="3"/>
      <c r="L15" s="3"/>
      <c r="M15" s="2"/>
    </row>
  </sheetData>
  <sheetProtection/>
  <conditionalFormatting sqref="S8">
    <cfRule type="expression" priority="9" dxfId="0" stopIfTrue="1">
      <formula>(LEFT($C8,6)="BSV 63")</formula>
    </cfRule>
  </conditionalFormatting>
  <conditionalFormatting sqref="T7">
    <cfRule type="expression" priority="8" dxfId="0" stopIfTrue="1">
      <formula>(LEFT($C7,6)="BSV 63")</formula>
    </cfRule>
  </conditionalFormatting>
  <conditionalFormatting sqref="V7">
    <cfRule type="expression" priority="7" dxfId="0" stopIfTrue="1">
      <formula>(LEFT($C7,6)="BSV 63")</formula>
    </cfRule>
  </conditionalFormatting>
  <conditionalFormatting sqref="S10">
    <cfRule type="expression" priority="6" dxfId="0" stopIfTrue="1">
      <formula>(LEFT($C10,6)="BSV 63")</formula>
    </cfRule>
  </conditionalFormatting>
  <conditionalFormatting sqref="X13">
    <cfRule type="expression" priority="5" dxfId="0" stopIfTrue="1">
      <formula>(LEFT($C13,6)="BSV 63")</formula>
    </cfRule>
  </conditionalFormatting>
  <conditionalFormatting sqref="Y12">
    <cfRule type="expression" priority="4" dxfId="0" stopIfTrue="1">
      <formula>(LEFT($C12,6)="BSV 63")</formula>
    </cfRule>
  </conditionalFormatting>
  <conditionalFormatting sqref="U10">
    <cfRule type="expression" priority="3" dxfId="0" stopIfTrue="1">
      <formula>(LEFT($C10,6)="BSV 63")</formula>
    </cfRule>
  </conditionalFormatting>
  <conditionalFormatting sqref="V9">
    <cfRule type="expression" priority="2" dxfId="0" stopIfTrue="1">
      <formula>(LEFT($C9,6)="BSV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66" r:id="rId1"/>
  <headerFooter alignWithMargins="0">
    <oddHeader>&amp;C&amp;12Oktober-Schnellschach 2018 bei ChWe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22">
    <pageSetUpPr fitToPage="1"/>
  </sheetPr>
  <dimension ref="B1:AA13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 outlineLevelCol="1"/>
  <cols>
    <col min="1" max="1" width="2.7109375" style="1" customWidth="1"/>
    <col min="2" max="2" width="22.710937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8" width="16.57421875" style="1" hidden="1" customWidth="1" outlineLevel="1"/>
    <col min="9" max="9" width="13.7109375" style="1" hidden="1" customWidth="1" outlineLevel="1"/>
    <col min="10" max="10" width="8.28125" style="1" hidden="1" customWidth="1" outlineLevel="1"/>
    <col min="11" max="11" width="8.28125" style="1" hidden="1" customWidth="1" outlineLevel="1" collapsed="1"/>
    <col min="12" max="12" width="30.00390625" style="1" hidden="1" customWidth="1" outlineLevel="1"/>
    <col min="13" max="13" width="21.57421875" style="1" customWidth="1" collapsed="1"/>
    <col min="14" max="23" width="3.8515625" style="1" customWidth="1"/>
    <col min="24" max="24" width="5.140625" style="1" bestFit="1" customWidth="1"/>
    <col min="25" max="25" width="8.421875" style="1" bestFit="1" customWidth="1"/>
    <col min="26" max="26" width="6.00390625" style="1" bestFit="1" customWidth="1"/>
    <col min="27" max="27" width="4.140625" style="1" bestFit="1" customWidth="1"/>
    <col min="28" max="16384" width="11.421875" style="1" customWidth="1"/>
  </cols>
  <sheetData>
    <row r="1" spans="2:27" s="8" customFormat="1" ht="18" customHeight="1" thickBot="1">
      <c r="B1" s="5">
        <v>43434</v>
      </c>
      <c r="C1" s="6" t="s">
        <v>1</v>
      </c>
      <c r="D1" s="27" t="s">
        <v>20</v>
      </c>
      <c r="E1" s="7" t="s">
        <v>5</v>
      </c>
      <c r="F1" s="27" t="s">
        <v>6</v>
      </c>
      <c r="G1" s="6"/>
      <c r="H1" s="7" t="s">
        <v>23</v>
      </c>
      <c r="I1" s="7" t="s">
        <v>21</v>
      </c>
      <c r="J1" s="7" t="s">
        <v>22</v>
      </c>
      <c r="K1" s="7" t="s">
        <v>20</v>
      </c>
      <c r="L1" s="7" t="s">
        <v>24</v>
      </c>
      <c r="M1" s="7" t="s">
        <v>25</v>
      </c>
      <c r="N1" s="7">
        <v>1</v>
      </c>
      <c r="O1" s="7">
        <v>2</v>
      </c>
      <c r="P1" s="7">
        <v>3</v>
      </c>
      <c r="Q1" s="7">
        <v>4</v>
      </c>
      <c r="R1" s="7">
        <v>5</v>
      </c>
      <c r="S1" s="7">
        <v>6</v>
      </c>
      <c r="T1" s="7">
        <v>7</v>
      </c>
      <c r="U1" s="7">
        <v>8</v>
      </c>
      <c r="V1" s="7">
        <v>9</v>
      </c>
      <c r="W1" s="7">
        <v>10</v>
      </c>
      <c r="X1" s="7" t="s">
        <v>3</v>
      </c>
      <c r="Y1" s="7" t="s">
        <v>9</v>
      </c>
      <c r="Z1" s="7" t="s">
        <v>2</v>
      </c>
      <c r="AA1" s="7" t="s">
        <v>4</v>
      </c>
    </row>
    <row r="2" spans="2:27" ht="18" customHeight="1">
      <c r="B2" s="1" t="s">
        <v>26</v>
      </c>
      <c r="C2" s="1" t="s">
        <v>7</v>
      </c>
      <c r="D2" s="1">
        <v>1851</v>
      </c>
      <c r="E2" s="2" t="s">
        <v>5</v>
      </c>
      <c r="F2" s="1">
        <v>68</v>
      </c>
      <c r="G2" s="1">
        <v>1</v>
      </c>
      <c r="H2" s="2">
        <f aca="true" t="shared" si="0" ref="H2:H7">SUM(N2:W2)</f>
        <v>4.5</v>
      </c>
      <c r="I2" s="3" t="e">
        <f aca="true" t="shared" si="1" ref="I2:I11">GetRealePunkte(N2)+H2-H2</f>
        <v>#NAME?</v>
      </c>
      <c r="J2" s="3" t="e">
        <f>GetPartieCount(N2)+H2-H2</f>
        <v>#NAME?</v>
      </c>
      <c r="K2" s="1">
        <v>1851</v>
      </c>
      <c r="L2" s="3" t="e">
        <f aca="true" t="shared" si="2" ref="L2:L11">GetGekappteGegnerAvgSelo(N2)+H2-H2+K2-K2</f>
        <v>#NAME?</v>
      </c>
      <c r="M2" s="36" t="e">
        <f aca="true" t="shared" si="3" ref="M2:M11">I2&amp;"&lt;"&amp;J2&amp;"&lt;"&amp;L2</f>
        <v>#NAME?</v>
      </c>
      <c r="N2" s="18" t="s">
        <v>0</v>
      </c>
      <c r="O2" s="63">
        <v>1</v>
      </c>
      <c r="P2" s="63">
        <v>0</v>
      </c>
      <c r="Q2" s="19">
        <v>1</v>
      </c>
      <c r="R2" s="42">
        <v>0.5</v>
      </c>
      <c r="S2" s="19">
        <v>1</v>
      </c>
      <c r="T2" s="19"/>
      <c r="U2" s="19"/>
      <c r="V2" s="19"/>
      <c r="W2" s="65">
        <v>1</v>
      </c>
      <c r="X2" s="3">
        <f aca="true" t="shared" si="4" ref="X2:X7">SUM(N2:W2)</f>
        <v>4.5</v>
      </c>
      <c r="Y2" s="26" t="s">
        <v>108</v>
      </c>
      <c r="Z2" s="2">
        <v>1</v>
      </c>
      <c r="AA2" s="2">
        <v>35</v>
      </c>
    </row>
    <row r="3" spans="2:27" ht="18" customHeight="1">
      <c r="B3" s="1" t="s">
        <v>10</v>
      </c>
      <c r="C3" s="1" t="s">
        <v>7</v>
      </c>
      <c r="D3" s="1">
        <v>2064</v>
      </c>
      <c r="E3" s="2" t="s">
        <v>5</v>
      </c>
      <c r="F3" s="1">
        <v>45</v>
      </c>
      <c r="G3" s="1">
        <v>2</v>
      </c>
      <c r="H3" s="2">
        <f t="shared" si="0"/>
        <v>4.5</v>
      </c>
      <c r="I3" s="3" t="e">
        <f t="shared" si="1"/>
        <v>#NAME?</v>
      </c>
      <c r="J3" s="3" t="e">
        <f aca="true" t="shared" si="5" ref="J3:J11">GetPartieCount(N3)+H3-H3</f>
        <v>#NAME?</v>
      </c>
      <c r="K3" s="1">
        <v>2064</v>
      </c>
      <c r="L3" s="3" t="e">
        <f t="shared" si="2"/>
        <v>#NAME?</v>
      </c>
      <c r="M3" s="36" t="e">
        <f t="shared" si="3"/>
        <v>#NAME?</v>
      </c>
      <c r="N3" s="64">
        <v>0</v>
      </c>
      <c r="O3" s="21" t="s">
        <v>0</v>
      </c>
      <c r="P3" s="22">
        <v>1</v>
      </c>
      <c r="Q3" s="41">
        <v>0.5</v>
      </c>
      <c r="R3" s="22">
        <v>1</v>
      </c>
      <c r="S3" s="22"/>
      <c r="T3" s="22">
        <v>1</v>
      </c>
      <c r="U3" s="22">
        <v>1</v>
      </c>
      <c r="V3" s="22"/>
      <c r="W3" s="23"/>
      <c r="X3" s="3">
        <f t="shared" si="4"/>
        <v>4.5</v>
      </c>
      <c r="Y3" s="26" t="s">
        <v>48</v>
      </c>
      <c r="Z3" s="2">
        <v>2</v>
      </c>
      <c r="AA3" s="2">
        <v>30</v>
      </c>
    </row>
    <row r="4" spans="2:27" ht="18" customHeight="1">
      <c r="B4" s="1" t="s">
        <v>15</v>
      </c>
      <c r="C4" s="1" t="s">
        <v>7</v>
      </c>
      <c r="D4" s="1">
        <v>2013</v>
      </c>
      <c r="E4" s="1" t="s">
        <v>5</v>
      </c>
      <c r="F4" s="1">
        <v>19</v>
      </c>
      <c r="G4" s="1">
        <v>3</v>
      </c>
      <c r="H4" s="2">
        <f t="shared" si="0"/>
        <v>4.5</v>
      </c>
      <c r="I4" s="3" t="e">
        <f t="shared" si="1"/>
        <v>#NAME?</v>
      </c>
      <c r="J4" s="3" t="e">
        <f t="shared" si="5"/>
        <v>#NAME?</v>
      </c>
      <c r="K4" s="1">
        <v>2013</v>
      </c>
      <c r="L4" s="3" t="e">
        <f t="shared" si="2"/>
        <v>#NAME?</v>
      </c>
      <c r="M4" s="36" t="e">
        <f t="shared" si="3"/>
        <v>#NAME?</v>
      </c>
      <c r="N4" s="64">
        <v>1</v>
      </c>
      <c r="O4" s="22">
        <v>0</v>
      </c>
      <c r="P4" s="21" t="s">
        <v>0</v>
      </c>
      <c r="Q4" s="22">
        <v>1</v>
      </c>
      <c r="R4" s="41">
        <v>0.5</v>
      </c>
      <c r="S4" s="22"/>
      <c r="T4" s="22"/>
      <c r="U4" s="22">
        <v>1</v>
      </c>
      <c r="V4" s="22">
        <v>1</v>
      </c>
      <c r="W4" s="23"/>
      <c r="X4" s="3">
        <f t="shared" si="4"/>
        <v>4.5</v>
      </c>
      <c r="Y4" s="26" t="s">
        <v>50</v>
      </c>
      <c r="Z4" s="2">
        <v>3</v>
      </c>
      <c r="AA4" s="2">
        <v>26</v>
      </c>
    </row>
    <row r="5" spans="2:27" ht="18" customHeight="1">
      <c r="B5" s="1" t="s">
        <v>13</v>
      </c>
      <c r="C5" s="1" t="s">
        <v>7</v>
      </c>
      <c r="D5" s="1">
        <v>1835</v>
      </c>
      <c r="E5" s="1" t="s">
        <v>5</v>
      </c>
      <c r="F5" s="1">
        <v>41</v>
      </c>
      <c r="G5" s="1">
        <v>4</v>
      </c>
      <c r="H5" s="2">
        <f t="shared" si="0"/>
        <v>3.5</v>
      </c>
      <c r="I5" s="3" t="e">
        <f t="shared" si="1"/>
        <v>#NAME?</v>
      </c>
      <c r="J5" s="3" t="e">
        <f t="shared" si="5"/>
        <v>#NAME?</v>
      </c>
      <c r="K5" s="1">
        <v>1835</v>
      </c>
      <c r="L5" s="3" t="e">
        <f t="shared" si="2"/>
        <v>#NAME?</v>
      </c>
      <c r="M5" s="36" t="e">
        <f t="shared" si="3"/>
        <v>#NAME?</v>
      </c>
      <c r="N5" s="20">
        <v>0</v>
      </c>
      <c r="O5" s="41">
        <v>0.5</v>
      </c>
      <c r="P5" s="22">
        <v>0</v>
      </c>
      <c r="Q5" s="21" t="s">
        <v>0</v>
      </c>
      <c r="R5" s="22"/>
      <c r="S5" s="22"/>
      <c r="T5" s="22">
        <v>1</v>
      </c>
      <c r="U5" s="22"/>
      <c r="V5" s="22">
        <v>1</v>
      </c>
      <c r="W5" s="60">
        <v>1</v>
      </c>
      <c r="X5" s="3">
        <f t="shared" si="4"/>
        <v>3.5</v>
      </c>
      <c r="Y5" s="26" t="s">
        <v>106</v>
      </c>
      <c r="Z5" s="2">
        <v>4</v>
      </c>
      <c r="AA5" s="2">
        <v>23</v>
      </c>
    </row>
    <row r="6" spans="2:27" ht="18" customHeight="1">
      <c r="B6" s="1" t="s">
        <v>36</v>
      </c>
      <c r="C6" s="1" t="s">
        <v>7</v>
      </c>
      <c r="D6" s="1">
        <v>1977</v>
      </c>
      <c r="E6" s="2" t="s">
        <v>5</v>
      </c>
      <c r="F6" s="1">
        <v>75</v>
      </c>
      <c r="G6" s="1">
        <v>5</v>
      </c>
      <c r="H6" s="2">
        <f t="shared" si="0"/>
        <v>3</v>
      </c>
      <c r="I6" s="3" t="e">
        <f t="shared" si="1"/>
        <v>#NAME?</v>
      </c>
      <c r="J6" s="3" t="e">
        <f t="shared" si="5"/>
        <v>#NAME?</v>
      </c>
      <c r="K6" s="1">
        <v>1977</v>
      </c>
      <c r="L6" s="3" t="e">
        <f t="shared" si="2"/>
        <v>#NAME?</v>
      </c>
      <c r="M6" s="36" t="e">
        <f t="shared" si="3"/>
        <v>#NAME?</v>
      </c>
      <c r="N6" s="43">
        <v>0.5</v>
      </c>
      <c r="O6" s="22">
        <v>0</v>
      </c>
      <c r="P6" s="41">
        <v>0.5</v>
      </c>
      <c r="Q6" s="22"/>
      <c r="R6" s="21" t="s">
        <v>0</v>
      </c>
      <c r="S6" s="22">
        <v>0</v>
      </c>
      <c r="T6" s="22">
        <v>1</v>
      </c>
      <c r="U6" s="22">
        <v>1</v>
      </c>
      <c r="V6" s="22"/>
      <c r="W6" s="23"/>
      <c r="X6" s="3">
        <f t="shared" si="4"/>
        <v>3</v>
      </c>
      <c r="Y6" s="26" t="s">
        <v>80</v>
      </c>
      <c r="Z6" s="2">
        <v>5</v>
      </c>
      <c r="AA6" s="2">
        <v>21</v>
      </c>
    </row>
    <row r="7" spans="2:27" ht="18" customHeight="1">
      <c r="B7" s="1" t="s">
        <v>95</v>
      </c>
      <c r="C7" s="1" t="s">
        <v>7</v>
      </c>
      <c r="D7" s="1">
        <v>1516</v>
      </c>
      <c r="E7" s="2" t="s">
        <v>5</v>
      </c>
      <c r="F7" s="1">
        <v>10</v>
      </c>
      <c r="G7" s="1">
        <v>6</v>
      </c>
      <c r="H7" s="2">
        <f t="shared" si="0"/>
        <v>3</v>
      </c>
      <c r="I7" s="3" t="e">
        <f>GetRealePunkte(N7)+H7-H7</f>
        <v>#NAME?</v>
      </c>
      <c r="J7" s="3" t="e">
        <f>GetPartieCount(N7)+H7-H7</f>
        <v>#NAME?</v>
      </c>
      <c r="K7" s="1">
        <v>1516</v>
      </c>
      <c r="L7" s="3" t="e">
        <f>GetGekappteGegnerAvgSelo(N7)+H7-H7+K7-K7</f>
        <v>#NAME?</v>
      </c>
      <c r="M7" s="36" t="e">
        <f>I7&amp;"&lt;"&amp;J7&amp;"&lt;"&amp;L7</f>
        <v>#NAME?</v>
      </c>
      <c r="N7" s="20">
        <v>0</v>
      </c>
      <c r="O7" s="22"/>
      <c r="P7" s="22"/>
      <c r="Q7" s="22"/>
      <c r="R7" s="22">
        <v>1</v>
      </c>
      <c r="S7" s="21" t="s">
        <v>0</v>
      </c>
      <c r="T7" s="22">
        <v>0</v>
      </c>
      <c r="U7" s="22">
        <v>0</v>
      </c>
      <c r="V7" s="22">
        <v>1</v>
      </c>
      <c r="W7" s="60">
        <v>1</v>
      </c>
      <c r="X7" s="3">
        <f t="shared" si="4"/>
        <v>3</v>
      </c>
      <c r="Y7" s="26" t="s">
        <v>67</v>
      </c>
      <c r="Z7" s="2">
        <v>6</v>
      </c>
      <c r="AA7" s="2">
        <v>20</v>
      </c>
    </row>
    <row r="8" spans="2:27" ht="18" customHeight="1">
      <c r="B8" s="1" t="s">
        <v>33</v>
      </c>
      <c r="C8" s="1" t="s">
        <v>7</v>
      </c>
      <c r="D8" s="1">
        <v>1933</v>
      </c>
      <c r="E8" s="2" t="s">
        <v>5</v>
      </c>
      <c r="F8" s="1">
        <v>60</v>
      </c>
      <c r="G8" s="1">
        <v>7</v>
      </c>
      <c r="H8" s="2">
        <f>SUM(N9:W9)</f>
        <v>3</v>
      </c>
      <c r="I8" s="3" t="e">
        <f>GetRealePunkte(N9)+H8-H8</f>
        <v>#NAME?</v>
      </c>
      <c r="J8" s="3" t="e">
        <f>GetPartieCount(N9)+H8-H8</f>
        <v>#NAME?</v>
      </c>
      <c r="K8" s="1">
        <v>1933</v>
      </c>
      <c r="L8" s="3" t="e">
        <f>GetGekappteGegnerAvgSelo(N9)+H8-H8+K8-K8</f>
        <v>#NAME?</v>
      </c>
      <c r="M8" s="36" t="e">
        <f t="shared" si="3"/>
        <v>#NAME?</v>
      </c>
      <c r="N8" s="20"/>
      <c r="O8" s="22">
        <v>0</v>
      </c>
      <c r="P8" s="22"/>
      <c r="Q8" s="22">
        <v>0</v>
      </c>
      <c r="R8" s="22">
        <v>0</v>
      </c>
      <c r="S8" s="22">
        <v>1</v>
      </c>
      <c r="T8" s="21" t="s">
        <v>0</v>
      </c>
      <c r="U8" s="48"/>
      <c r="V8" s="22">
        <v>1</v>
      </c>
      <c r="W8" s="60">
        <v>1</v>
      </c>
      <c r="X8" s="49">
        <f>SUM(N9:W9)</f>
        <v>3</v>
      </c>
      <c r="Y8" s="47" t="s">
        <v>46</v>
      </c>
      <c r="Z8" s="2">
        <v>7</v>
      </c>
      <c r="AA8" s="2">
        <v>19</v>
      </c>
    </row>
    <row r="9" spans="2:27" ht="18" customHeight="1">
      <c r="B9" s="1" t="s">
        <v>27</v>
      </c>
      <c r="C9" s="1" t="s">
        <v>7</v>
      </c>
      <c r="D9" s="1">
        <v>1745</v>
      </c>
      <c r="E9" s="1" t="s">
        <v>5</v>
      </c>
      <c r="F9" s="1">
        <v>43</v>
      </c>
      <c r="G9" s="1">
        <v>8</v>
      </c>
      <c r="H9" s="2">
        <f>SUM(N8:W8)</f>
        <v>3</v>
      </c>
      <c r="I9" s="3" t="e">
        <f>GetRealePunkte(N8)+H9-H9</f>
        <v>#NAME?</v>
      </c>
      <c r="J9" s="3" t="e">
        <f>GetPartieCount(N8)+H9-H9</f>
        <v>#NAME?</v>
      </c>
      <c r="K9" s="1">
        <v>1745</v>
      </c>
      <c r="L9" s="3" t="e">
        <f>GetGekappteGegnerAvgSelo(N8)+H9-H9+K9-K9</f>
        <v>#NAME?</v>
      </c>
      <c r="M9" s="36" t="e">
        <f>I9&amp;"&lt;"&amp;J9&amp;"&lt;"&amp;L9</f>
        <v>#NAME?</v>
      </c>
      <c r="N9" s="20"/>
      <c r="O9" s="22">
        <v>0</v>
      </c>
      <c r="P9" s="22">
        <v>0</v>
      </c>
      <c r="Q9" s="22"/>
      <c r="R9" s="22">
        <v>0</v>
      </c>
      <c r="S9" s="22">
        <v>1</v>
      </c>
      <c r="T9" s="48"/>
      <c r="U9" s="21" t="s">
        <v>0</v>
      </c>
      <c r="V9" s="22">
        <v>1</v>
      </c>
      <c r="W9" s="60">
        <v>1</v>
      </c>
      <c r="X9" s="49">
        <f>SUM(N8:W8)</f>
        <v>3</v>
      </c>
      <c r="Y9" s="47" t="s">
        <v>46</v>
      </c>
      <c r="Z9" s="2">
        <v>7</v>
      </c>
      <c r="AA9" s="2">
        <v>19</v>
      </c>
    </row>
    <row r="10" spans="2:27" ht="18" customHeight="1">
      <c r="B10" s="1" t="s">
        <v>29</v>
      </c>
      <c r="C10" s="1" t="s">
        <v>7</v>
      </c>
      <c r="D10" s="1">
        <v>1203</v>
      </c>
      <c r="E10" s="2" t="s">
        <v>5</v>
      </c>
      <c r="F10" s="1">
        <v>16</v>
      </c>
      <c r="G10" s="1">
        <v>9</v>
      </c>
      <c r="H10" s="2">
        <f>SUM(N10:W10)</f>
        <v>1</v>
      </c>
      <c r="I10" s="3" t="e">
        <f t="shared" si="1"/>
        <v>#NAME?</v>
      </c>
      <c r="J10" s="3" t="e">
        <f t="shared" si="5"/>
        <v>#NAME?</v>
      </c>
      <c r="K10" s="1">
        <v>1203</v>
      </c>
      <c r="L10" s="3" t="e">
        <f t="shared" si="2"/>
        <v>#NAME?</v>
      </c>
      <c r="M10" s="36" t="e">
        <f t="shared" si="3"/>
        <v>#NAME?</v>
      </c>
      <c r="N10" s="20"/>
      <c r="O10" s="22"/>
      <c r="P10" s="22">
        <v>0</v>
      </c>
      <c r="Q10" s="22">
        <v>0</v>
      </c>
      <c r="R10" s="22"/>
      <c r="S10" s="22">
        <v>0</v>
      </c>
      <c r="T10" s="22">
        <v>0</v>
      </c>
      <c r="U10" s="22">
        <v>0</v>
      </c>
      <c r="V10" s="21" t="s">
        <v>0</v>
      </c>
      <c r="W10" s="23">
        <v>1</v>
      </c>
      <c r="X10" s="3">
        <f>SUM(N10:W10)</f>
        <v>1</v>
      </c>
      <c r="Y10" s="26" t="s">
        <v>70</v>
      </c>
      <c r="Z10" s="2">
        <v>9</v>
      </c>
      <c r="AA10" s="2">
        <v>17</v>
      </c>
    </row>
    <row r="11" spans="2:27" ht="18" customHeight="1" thickBot="1">
      <c r="B11" s="1" t="s">
        <v>94</v>
      </c>
      <c r="E11" s="2"/>
      <c r="G11" s="1">
        <v>10</v>
      </c>
      <c r="H11" s="2">
        <f>SUM(N11:W11)</f>
        <v>0</v>
      </c>
      <c r="I11" s="3" t="e">
        <f t="shared" si="1"/>
        <v>#NAME?</v>
      </c>
      <c r="J11" s="3" t="e">
        <f t="shared" si="5"/>
        <v>#NAME?</v>
      </c>
      <c r="L11" s="3" t="e">
        <f t="shared" si="2"/>
        <v>#NAME?</v>
      </c>
      <c r="M11" s="36" t="e">
        <f t="shared" si="3"/>
        <v>#NAME?</v>
      </c>
      <c r="N11" s="66">
        <v>0</v>
      </c>
      <c r="O11" s="24"/>
      <c r="P11" s="24"/>
      <c r="Q11" s="59">
        <v>0</v>
      </c>
      <c r="R11" s="24"/>
      <c r="S11" s="59">
        <v>0</v>
      </c>
      <c r="T11" s="59">
        <v>0</v>
      </c>
      <c r="U11" s="59">
        <v>0</v>
      </c>
      <c r="V11" s="24">
        <v>0</v>
      </c>
      <c r="W11" s="25" t="s">
        <v>0</v>
      </c>
      <c r="X11" s="37">
        <f>SUM(N11:W11)</f>
        <v>0</v>
      </c>
      <c r="Y11" s="26" t="s">
        <v>42</v>
      </c>
      <c r="Z11" s="38"/>
      <c r="AA11" s="2"/>
    </row>
    <row r="12" spans="8:26" ht="18" customHeight="1">
      <c r="H12" s="4">
        <f>SUM(H2:H11)</f>
        <v>30</v>
      </c>
      <c r="I12" s="4" t="e">
        <f>SUM(I2:I11)</f>
        <v>#NAME?</v>
      </c>
      <c r="J12" s="4" t="e">
        <f>SUM(J2:J11)/2</f>
        <v>#NAME?</v>
      </c>
      <c r="K12" s="4"/>
      <c r="L12" s="3"/>
      <c r="M12" s="2"/>
      <c r="X12" s="4">
        <f>SUM(X2:X11)</f>
        <v>30</v>
      </c>
      <c r="Y12" s="4"/>
      <c r="Z12" s="4">
        <f>SUM(Z2:Z11)</f>
        <v>44</v>
      </c>
    </row>
    <row r="13" spans="9:13" ht="18" customHeight="1">
      <c r="I13" s="3"/>
      <c r="J13" s="3"/>
      <c r="K13" s="3"/>
      <c r="L13" s="3"/>
      <c r="M13" s="2"/>
    </row>
  </sheetData>
  <sheetProtection/>
  <conditionalFormatting sqref="R2">
    <cfRule type="expression" priority="6" dxfId="0" stopIfTrue="1">
      <formula>(LEFT($C2,6)="BSV 63")</formula>
    </cfRule>
  </conditionalFormatting>
  <conditionalFormatting sqref="Q3">
    <cfRule type="expression" priority="5" dxfId="0" stopIfTrue="1">
      <formula>(LEFT($C3,6)="BSV 63")</formula>
    </cfRule>
  </conditionalFormatting>
  <conditionalFormatting sqref="P6">
    <cfRule type="expression" priority="2" dxfId="0" stopIfTrue="1">
      <formula>(LEFT($C6,6)="BSV 63")</formula>
    </cfRule>
  </conditionalFormatting>
  <conditionalFormatting sqref="R4">
    <cfRule type="expression" priority="1" dxfId="0" stopIfTrue="1">
      <formula>(LEFT($C4,6)="BSV 63")</formula>
    </cfRule>
  </conditionalFormatting>
  <conditionalFormatting sqref="O5">
    <cfRule type="expression" priority="4" dxfId="0" stopIfTrue="1">
      <formula>(LEFT($C5,6)="BSV 63")</formula>
    </cfRule>
  </conditionalFormatting>
  <conditionalFormatting sqref="N6">
    <cfRule type="expression" priority="3" dxfId="0" stopIfTrue="1">
      <formula>(LEFT($C6,6)="BSV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69" r:id="rId1"/>
  <headerFooter alignWithMargins="0">
    <oddHeader>&amp;C&amp;12November-Schnellschach 2018 bei ChWe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23">
    <pageSetUpPr fitToPage="1"/>
  </sheetPr>
  <dimension ref="B1:AC15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 outlineLevelCol="1"/>
  <cols>
    <col min="1" max="1" width="2.7109375" style="1" customWidth="1"/>
    <col min="2" max="2" width="22.003906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8" width="16.57421875" style="1" hidden="1" customWidth="1" outlineLevel="1"/>
    <col min="9" max="9" width="13.7109375" style="1" hidden="1" customWidth="1" outlineLevel="1"/>
    <col min="10" max="10" width="8.28125" style="1" hidden="1" customWidth="1" outlineLevel="1"/>
    <col min="11" max="11" width="8.28125" style="1" hidden="1" customWidth="1" outlineLevel="1" collapsed="1"/>
    <col min="12" max="12" width="30.00390625" style="1" hidden="1" customWidth="1" outlineLevel="1"/>
    <col min="13" max="13" width="21.57421875" style="1" customWidth="1" collapsed="1"/>
    <col min="14" max="25" width="3.8515625" style="1" customWidth="1"/>
    <col min="26" max="26" width="5.140625" style="1" bestFit="1" customWidth="1"/>
    <col min="27" max="27" width="8.421875" style="1" bestFit="1" customWidth="1"/>
    <col min="28" max="28" width="6.00390625" style="1" bestFit="1" customWidth="1"/>
    <col min="29" max="29" width="4.140625" style="1" bestFit="1" customWidth="1"/>
    <col min="30" max="16384" width="11.421875" style="1" customWidth="1"/>
  </cols>
  <sheetData>
    <row r="1" spans="2:29" s="8" customFormat="1" ht="18" customHeight="1" thickBot="1">
      <c r="B1" s="5">
        <v>43455</v>
      </c>
      <c r="C1" s="6" t="s">
        <v>1</v>
      </c>
      <c r="D1" s="27" t="s">
        <v>20</v>
      </c>
      <c r="E1" s="7" t="s">
        <v>5</v>
      </c>
      <c r="F1" s="27" t="s">
        <v>6</v>
      </c>
      <c r="G1" s="6"/>
      <c r="H1" s="7" t="s">
        <v>23</v>
      </c>
      <c r="I1" s="7" t="s">
        <v>21</v>
      </c>
      <c r="J1" s="7" t="s">
        <v>22</v>
      </c>
      <c r="K1" s="7" t="s">
        <v>20</v>
      </c>
      <c r="L1" s="7" t="s">
        <v>24</v>
      </c>
      <c r="M1" s="7" t="s">
        <v>25</v>
      </c>
      <c r="N1" s="7">
        <v>1</v>
      </c>
      <c r="O1" s="7">
        <v>2</v>
      </c>
      <c r="P1" s="7">
        <v>3</v>
      </c>
      <c r="Q1" s="7">
        <v>4</v>
      </c>
      <c r="R1" s="7">
        <v>5</v>
      </c>
      <c r="S1" s="7">
        <v>6</v>
      </c>
      <c r="T1" s="7">
        <v>7</v>
      </c>
      <c r="U1" s="7">
        <v>8</v>
      </c>
      <c r="V1" s="7">
        <v>9</v>
      </c>
      <c r="W1" s="7">
        <v>10</v>
      </c>
      <c r="X1" s="7">
        <v>11</v>
      </c>
      <c r="Y1" s="7">
        <v>12</v>
      </c>
      <c r="Z1" s="7" t="s">
        <v>3</v>
      </c>
      <c r="AA1" s="7" t="s">
        <v>9</v>
      </c>
      <c r="AB1" s="7" t="s">
        <v>2</v>
      </c>
      <c r="AC1" s="7" t="s">
        <v>4</v>
      </c>
    </row>
    <row r="2" spans="2:29" ht="18" customHeight="1">
      <c r="B2" s="1" t="s">
        <v>26</v>
      </c>
      <c r="C2" s="1" t="s">
        <v>7</v>
      </c>
      <c r="D2" s="1">
        <v>1875</v>
      </c>
      <c r="E2" s="2" t="s">
        <v>5</v>
      </c>
      <c r="F2" s="1">
        <v>69</v>
      </c>
      <c r="G2" s="1">
        <v>1</v>
      </c>
      <c r="H2" s="2">
        <f aca="true" t="shared" si="0" ref="H2:H13">SUM(N2:Y2)</f>
        <v>5</v>
      </c>
      <c r="I2" s="3" t="e">
        <f aca="true" t="shared" si="1" ref="I2:I13">GetRealePunkte(N2)+H2-H2</f>
        <v>#NAME?</v>
      </c>
      <c r="J2" s="3" t="e">
        <f>GetPartieCount(N2)+H2-H2</f>
        <v>#NAME?</v>
      </c>
      <c r="K2" s="1">
        <v>1875</v>
      </c>
      <c r="L2" s="3" t="e">
        <f aca="true" t="shared" si="2" ref="L2:L13">GetGekappteGegnerAvgSelo(N2)+H2-H2+K2-K2</f>
        <v>#NAME?</v>
      </c>
      <c r="M2" s="36" t="e">
        <f aca="true" t="shared" si="3" ref="M2:M13">I2&amp;"&lt;"&amp;J2&amp;"&lt;"&amp;L2</f>
        <v>#NAME?</v>
      </c>
      <c r="N2" s="18" t="s">
        <v>0</v>
      </c>
      <c r="O2" s="42">
        <v>0.5</v>
      </c>
      <c r="P2" s="19">
        <v>1</v>
      </c>
      <c r="Q2" s="42">
        <v>0.5</v>
      </c>
      <c r="R2" s="19">
        <v>1</v>
      </c>
      <c r="S2" s="19"/>
      <c r="T2" s="19"/>
      <c r="U2" s="19"/>
      <c r="V2" s="19"/>
      <c r="W2" s="19">
        <v>1</v>
      </c>
      <c r="X2" s="19">
        <v>1</v>
      </c>
      <c r="Y2" s="31"/>
      <c r="Z2" s="3">
        <f aca="true" t="shared" si="4" ref="Z2:Z13">SUM(N2:Y2)</f>
        <v>5</v>
      </c>
      <c r="AA2" s="26" t="s">
        <v>109</v>
      </c>
      <c r="AB2" s="2">
        <v>1</v>
      </c>
      <c r="AC2" s="2">
        <v>35</v>
      </c>
    </row>
    <row r="3" spans="2:29" ht="18" customHeight="1">
      <c r="B3" s="1" t="s">
        <v>14</v>
      </c>
      <c r="C3" s="1" t="s">
        <v>7</v>
      </c>
      <c r="D3" s="1">
        <v>2171</v>
      </c>
      <c r="E3" s="2" t="s">
        <v>5</v>
      </c>
      <c r="F3" s="1">
        <v>34</v>
      </c>
      <c r="G3" s="1">
        <v>2</v>
      </c>
      <c r="H3" s="2">
        <f t="shared" si="0"/>
        <v>4.5</v>
      </c>
      <c r="I3" s="3" t="e">
        <f t="shared" si="1"/>
        <v>#NAME?</v>
      </c>
      <c r="J3" s="3" t="e">
        <f aca="true" t="shared" si="5" ref="J3:J13">GetPartieCount(N3)+H3-H3</f>
        <v>#NAME?</v>
      </c>
      <c r="K3" s="1">
        <v>2171</v>
      </c>
      <c r="L3" s="3" t="e">
        <f t="shared" si="2"/>
        <v>#NAME?</v>
      </c>
      <c r="M3" s="36" t="e">
        <f t="shared" si="3"/>
        <v>#NAME?</v>
      </c>
      <c r="N3" s="43">
        <v>0.5</v>
      </c>
      <c r="O3" s="21" t="s">
        <v>0</v>
      </c>
      <c r="P3" s="22">
        <v>0</v>
      </c>
      <c r="Q3" s="22">
        <v>1</v>
      </c>
      <c r="R3" s="22">
        <v>1</v>
      </c>
      <c r="S3" s="22">
        <v>1</v>
      </c>
      <c r="T3" s="22"/>
      <c r="U3" s="22">
        <v>1</v>
      </c>
      <c r="V3" s="22"/>
      <c r="W3" s="22"/>
      <c r="X3" s="22"/>
      <c r="Y3" s="23"/>
      <c r="Z3" s="3">
        <f t="shared" si="4"/>
        <v>4.5</v>
      </c>
      <c r="AA3" s="26" t="s">
        <v>108</v>
      </c>
      <c r="AB3" s="2">
        <v>2</v>
      </c>
      <c r="AC3" s="2">
        <v>30</v>
      </c>
    </row>
    <row r="4" spans="2:29" ht="18" customHeight="1">
      <c r="B4" s="1" t="s">
        <v>36</v>
      </c>
      <c r="C4" s="1" t="s">
        <v>7</v>
      </c>
      <c r="D4" s="1">
        <v>1958</v>
      </c>
      <c r="E4" s="1" t="s">
        <v>5</v>
      </c>
      <c r="F4" s="1">
        <v>76</v>
      </c>
      <c r="G4" s="1">
        <v>3</v>
      </c>
      <c r="H4" s="2">
        <f t="shared" si="0"/>
        <v>4</v>
      </c>
      <c r="I4" s="3" t="e">
        <f t="shared" si="1"/>
        <v>#NAME?</v>
      </c>
      <c r="J4" s="3" t="e">
        <f t="shared" si="5"/>
        <v>#NAME?</v>
      </c>
      <c r="K4" s="1">
        <v>1958</v>
      </c>
      <c r="L4" s="3" t="e">
        <f t="shared" si="2"/>
        <v>#NAME?</v>
      </c>
      <c r="M4" s="36" t="e">
        <f t="shared" si="3"/>
        <v>#NAME?</v>
      </c>
      <c r="N4" s="20">
        <v>0</v>
      </c>
      <c r="O4" s="22">
        <v>1</v>
      </c>
      <c r="P4" s="21" t="s">
        <v>0</v>
      </c>
      <c r="Q4" s="22"/>
      <c r="R4" s="22">
        <v>0</v>
      </c>
      <c r="S4" s="22">
        <v>1</v>
      </c>
      <c r="T4" s="22"/>
      <c r="U4" s="22"/>
      <c r="V4" s="22"/>
      <c r="W4" s="22">
        <v>1</v>
      </c>
      <c r="X4" s="22"/>
      <c r="Y4" s="23">
        <v>1</v>
      </c>
      <c r="Z4" s="3">
        <f t="shared" si="4"/>
        <v>4</v>
      </c>
      <c r="AA4" s="26" t="s">
        <v>105</v>
      </c>
      <c r="AB4" s="2">
        <v>3</v>
      </c>
      <c r="AC4" s="2">
        <v>26</v>
      </c>
    </row>
    <row r="5" spans="2:29" ht="18" customHeight="1">
      <c r="B5" s="1" t="s">
        <v>10</v>
      </c>
      <c r="C5" s="1" t="s">
        <v>7</v>
      </c>
      <c r="D5" s="1">
        <v>2066</v>
      </c>
      <c r="E5" s="1" t="s">
        <v>5</v>
      </c>
      <c r="F5" s="1">
        <v>46</v>
      </c>
      <c r="G5" s="1">
        <v>4</v>
      </c>
      <c r="H5" s="2">
        <f t="shared" si="0"/>
        <v>4</v>
      </c>
      <c r="I5" s="3" t="e">
        <f t="shared" si="1"/>
        <v>#NAME?</v>
      </c>
      <c r="J5" s="3" t="e">
        <f t="shared" si="5"/>
        <v>#NAME?</v>
      </c>
      <c r="K5" s="1">
        <v>2066</v>
      </c>
      <c r="L5" s="3" t="e">
        <f t="shared" si="2"/>
        <v>#NAME?</v>
      </c>
      <c r="M5" s="36" t="e">
        <f t="shared" si="3"/>
        <v>#NAME?</v>
      </c>
      <c r="N5" s="43">
        <v>0.5</v>
      </c>
      <c r="O5" s="22">
        <v>0</v>
      </c>
      <c r="P5" s="22"/>
      <c r="Q5" s="21" t="s">
        <v>0</v>
      </c>
      <c r="R5" s="22"/>
      <c r="S5" s="41">
        <v>0.5</v>
      </c>
      <c r="T5" s="22"/>
      <c r="U5" s="22">
        <v>1</v>
      </c>
      <c r="V5" s="22">
        <v>1</v>
      </c>
      <c r="W5" s="22"/>
      <c r="X5" s="22"/>
      <c r="Y5" s="23">
        <v>1</v>
      </c>
      <c r="Z5" s="3">
        <f t="shared" si="4"/>
        <v>4</v>
      </c>
      <c r="AA5" s="26" t="s">
        <v>51</v>
      </c>
      <c r="AB5" s="2">
        <v>4</v>
      </c>
      <c r="AC5" s="2">
        <v>23</v>
      </c>
    </row>
    <row r="6" spans="2:29" ht="18" customHeight="1">
      <c r="B6" s="1" t="s">
        <v>99</v>
      </c>
      <c r="C6" s="1" t="s">
        <v>7</v>
      </c>
      <c r="D6" s="1">
        <v>1843</v>
      </c>
      <c r="E6" s="2" t="s">
        <v>5</v>
      </c>
      <c r="F6" s="1">
        <v>10</v>
      </c>
      <c r="G6" s="1">
        <v>5</v>
      </c>
      <c r="H6" s="2">
        <f t="shared" si="0"/>
        <v>3</v>
      </c>
      <c r="I6" s="3" t="e">
        <f t="shared" si="1"/>
        <v>#NAME?</v>
      </c>
      <c r="J6" s="3" t="e">
        <f t="shared" si="5"/>
        <v>#NAME?</v>
      </c>
      <c r="K6" s="1">
        <v>1843</v>
      </c>
      <c r="L6" s="3" t="e">
        <f t="shared" si="2"/>
        <v>#NAME?</v>
      </c>
      <c r="M6" s="36" t="e">
        <f t="shared" si="3"/>
        <v>#NAME?</v>
      </c>
      <c r="N6" s="20">
        <v>0</v>
      </c>
      <c r="O6" s="22">
        <v>0</v>
      </c>
      <c r="P6" s="22">
        <v>1</v>
      </c>
      <c r="Q6" s="22"/>
      <c r="R6" s="21" t="s">
        <v>0</v>
      </c>
      <c r="S6" s="22">
        <v>0</v>
      </c>
      <c r="T6" s="22">
        <v>1</v>
      </c>
      <c r="U6" s="22">
        <v>1</v>
      </c>
      <c r="V6" s="22"/>
      <c r="W6" s="22"/>
      <c r="X6" s="22"/>
      <c r="Y6" s="23"/>
      <c r="Z6" s="3">
        <f t="shared" si="4"/>
        <v>3</v>
      </c>
      <c r="AA6" s="26" t="s">
        <v>64</v>
      </c>
      <c r="AB6" s="2">
        <v>5</v>
      </c>
      <c r="AC6" s="2">
        <v>21</v>
      </c>
    </row>
    <row r="7" spans="2:29" ht="18" customHeight="1">
      <c r="B7" s="1" t="s">
        <v>15</v>
      </c>
      <c r="C7" s="1" t="s">
        <v>7</v>
      </c>
      <c r="D7" s="1">
        <v>2016</v>
      </c>
      <c r="E7" s="2" t="s">
        <v>5</v>
      </c>
      <c r="F7" s="1">
        <v>20</v>
      </c>
      <c r="G7" s="1">
        <v>6</v>
      </c>
      <c r="H7" s="2">
        <f t="shared" si="0"/>
        <v>3</v>
      </c>
      <c r="I7" s="3" t="e">
        <f>GetRealePunkte(N7)+H7-H7</f>
        <v>#NAME?</v>
      </c>
      <c r="J7" s="3" t="e">
        <f>GetPartieCount(N7)+H7-H7</f>
        <v>#NAME?</v>
      </c>
      <c r="K7" s="1">
        <v>2016</v>
      </c>
      <c r="L7" s="3" t="e">
        <f>GetGekappteGegnerAvgSelo(N7)+H7-H7+K7-K7</f>
        <v>#NAME?</v>
      </c>
      <c r="M7" s="36" t="e">
        <f>I7&amp;"&lt;"&amp;J7&amp;"&lt;"&amp;L7</f>
        <v>#NAME?</v>
      </c>
      <c r="N7" s="20"/>
      <c r="O7" s="22">
        <v>0</v>
      </c>
      <c r="P7" s="22">
        <v>0</v>
      </c>
      <c r="Q7" s="41">
        <v>0.5</v>
      </c>
      <c r="R7" s="22">
        <v>1</v>
      </c>
      <c r="S7" s="21" t="s">
        <v>0</v>
      </c>
      <c r="T7" s="22"/>
      <c r="U7" s="22"/>
      <c r="V7" s="22"/>
      <c r="W7" s="22">
        <v>1</v>
      </c>
      <c r="X7" s="41">
        <v>0.5</v>
      </c>
      <c r="Y7" s="23"/>
      <c r="Z7" s="3">
        <f t="shared" si="4"/>
        <v>3</v>
      </c>
      <c r="AA7" s="26" t="s">
        <v>39</v>
      </c>
      <c r="AB7" s="2">
        <v>6</v>
      </c>
      <c r="AC7" s="2">
        <v>20</v>
      </c>
    </row>
    <row r="8" spans="2:29" ht="18" customHeight="1">
      <c r="B8" s="1" t="s">
        <v>29</v>
      </c>
      <c r="C8" s="1" t="s">
        <v>7</v>
      </c>
      <c r="D8" s="1">
        <v>1210</v>
      </c>
      <c r="E8" s="2" t="s">
        <v>5</v>
      </c>
      <c r="F8" s="1">
        <v>18</v>
      </c>
      <c r="G8" s="1">
        <v>7</v>
      </c>
      <c r="H8" s="2">
        <f t="shared" si="0"/>
        <v>3</v>
      </c>
      <c r="I8" s="3" t="e">
        <f t="shared" si="1"/>
        <v>#NAME?</v>
      </c>
      <c r="J8" s="3" t="e">
        <f t="shared" si="5"/>
        <v>#NAME?</v>
      </c>
      <c r="K8" s="1">
        <v>1210</v>
      </c>
      <c r="L8" s="3" t="e">
        <f t="shared" si="2"/>
        <v>#NAME?</v>
      </c>
      <c r="M8" s="36" t="e">
        <f t="shared" si="3"/>
        <v>#NAME?</v>
      </c>
      <c r="N8" s="20"/>
      <c r="O8" s="22"/>
      <c r="P8" s="22"/>
      <c r="Q8" s="22"/>
      <c r="R8" s="22">
        <v>0</v>
      </c>
      <c r="S8" s="22"/>
      <c r="T8" s="21" t="s">
        <v>0</v>
      </c>
      <c r="U8" s="22">
        <v>0</v>
      </c>
      <c r="V8" s="41">
        <v>0.5</v>
      </c>
      <c r="W8" s="22">
        <v>1</v>
      </c>
      <c r="X8" s="22">
        <v>1</v>
      </c>
      <c r="Y8" s="50">
        <v>0.5</v>
      </c>
      <c r="Z8" s="3">
        <f t="shared" si="4"/>
        <v>3</v>
      </c>
      <c r="AA8" s="26" t="s">
        <v>73</v>
      </c>
      <c r="AB8" s="2">
        <v>7</v>
      </c>
      <c r="AC8" s="2">
        <v>19</v>
      </c>
    </row>
    <row r="9" spans="2:29" ht="18" customHeight="1">
      <c r="B9" s="1" t="s">
        <v>27</v>
      </c>
      <c r="C9" s="1" t="s">
        <v>7</v>
      </c>
      <c r="D9" s="1">
        <v>1740</v>
      </c>
      <c r="E9" s="1" t="s">
        <v>5</v>
      </c>
      <c r="F9" s="1">
        <v>44</v>
      </c>
      <c r="G9" s="1">
        <v>8</v>
      </c>
      <c r="H9" s="2">
        <f t="shared" si="0"/>
        <v>2.5</v>
      </c>
      <c r="I9" s="3" t="e">
        <f>GetRealePunkte(N9)+H9-H9</f>
        <v>#NAME?</v>
      </c>
      <c r="J9" s="3" t="e">
        <f>GetPartieCount(N9)+H9-H9</f>
        <v>#NAME?</v>
      </c>
      <c r="K9" s="1">
        <v>1740</v>
      </c>
      <c r="L9" s="3" t="e">
        <f>GetGekappteGegnerAvgSelo(N9)+H9-H9+K9-K9</f>
        <v>#NAME?</v>
      </c>
      <c r="M9" s="36" t="e">
        <f>I9&amp;"&lt;"&amp;J9&amp;"&lt;"&amp;L9</f>
        <v>#NAME?</v>
      </c>
      <c r="N9" s="20"/>
      <c r="O9" s="22">
        <v>0</v>
      </c>
      <c r="P9" s="22"/>
      <c r="Q9" s="22">
        <v>0</v>
      </c>
      <c r="R9" s="22">
        <v>0</v>
      </c>
      <c r="S9" s="22"/>
      <c r="T9" s="22">
        <v>1</v>
      </c>
      <c r="U9" s="21" t="s">
        <v>0</v>
      </c>
      <c r="V9" s="41">
        <v>0.5</v>
      </c>
      <c r="W9" s="22"/>
      <c r="X9" s="22">
        <v>1</v>
      </c>
      <c r="Y9" s="23"/>
      <c r="Z9" s="3">
        <f t="shared" si="4"/>
        <v>2.5</v>
      </c>
      <c r="AA9" s="26" t="s">
        <v>67</v>
      </c>
      <c r="AB9" s="2">
        <v>8</v>
      </c>
      <c r="AC9" s="2">
        <v>18</v>
      </c>
    </row>
    <row r="10" spans="2:29" ht="18" customHeight="1">
      <c r="B10" s="1" t="s">
        <v>19</v>
      </c>
      <c r="C10" s="1" t="s">
        <v>7</v>
      </c>
      <c r="D10" s="1">
        <v>1737</v>
      </c>
      <c r="E10" s="2" t="s">
        <v>5</v>
      </c>
      <c r="F10" s="1">
        <v>22</v>
      </c>
      <c r="G10" s="1">
        <v>9</v>
      </c>
      <c r="H10" s="2">
        <f t="shared" si="0"/>
        <v>2</v>
      </c>
      <c r="I10" s="3" t="e">
        <f t="shared" si="1"/>
        <v>#NAME?</v>
      </c>
      <c r="J10" s="3" t="e">
        <f t="shared" si="5"/>
        <v>#NAME?</v>
      </c>
      <c r="K10" s="1">
        <v>1737</v>
      </c>
      <c r="L10" s="3" t="e">
        <f t="shared" si="2"/>
        <v>#NAME?</v>
      </c>
      <c r="M10" s="36" t="e">
        <f t="shared" si="3"/>
        <v>#NAME?</v>
      </c>
      <c r="N10" s="20"/>
      <c r="O10" s="22"/>
      <c r="P10" s="22"/>
      <c r="Q10" s="22">
        <v>0</v>
      </c>
      <c r="R10" s="22"/>
      <c r="S10" s="22"/>
      <c r="T10" s="41">
        <v>0.5</v>
      </c>
      <c r="U10" s="41">
        <v>0.5</v>
      </c>
      <c r="V10" s="21" t="s">
        <v>0</v>
      </c>
      <c r="W10" s="22">
        <v>0</v>
      </c>
      <c r="X10" s="22">
        <v>0</v>
      </c>
      <c r="Y10" s="23">
        <v>1</v>
      </c>
      <c r="Z10" s="3">
        <f t="shared" si="4"/>
        <v>2</v>
      </c>
      <c r="AA10" s="26" t="s">
        <v>110</v>
      </c>
      <c r="AB10" s="2">
        <v>9</v>
      </c>
      <c r="AC10" s="2">
        <v>17</v>
      </c>
    </row>
    <row r="11" spans="2:29" ht="18" customHeight="1">
      <c r="B11" s="1" t="s">
        <v>17</v>
      </c>
      <c r="C11" s="1" t="s">
        <v>7</v>
      </c>
      <c r="D11" s="1">
        <v>1322</v>
      </c>
      <c r="E11" s="1" t="s">
        <v>5</v>
      </c>
      <c r="F11" s="1">
        <v>20</v>
      </c>
      <c r="G11" s="1">
        <v>10</v>
      </c>
      <c r="H11" s="2">
        <f t="shared" si="0"/>
        <v>2</v>
      </c>
      <c r="I11" s="3" t="e">
        <f t="shared" si="1"/>
        <v>#NAME?</v>
      </c>
      <c r="J11" s="3" t="e">
        <f t="shared" si="5"/>
        <v>#NAME?</v>
      </c>
      <c r="K11" s="1">
        <v>1322</v>
      </c>
      <c r="L11" s="3" t="e">
        <f t="shared" si="2"/>
        <v>#NAME?</v>
      </c>
      <c r="M11" s="36" t="e">
        <f t="shared" si="3"/>
        <v>#NAME?</v>
      </c>
      <c r="N11" s="20">
        <v>0</v>
      </c>
      <c r="O11" s="22"/>
      <c r="P11" s="22">
        <v>0</v>
      </c>
      <c r="Q11" s="22"/>
      <c r="R11" s="22"/>
      <c r="S11" s="22">
        <v>0</v>
      </c>
      <c r="T11" s="22">
        <v>0</v>
      </c>
      <c r="U11" s="22"/>
      <c r="V11" s="22">
        <v>1</v>
      </c>
      <c r="W11" s="21" t="s">
        <v>0</v>
      </c>
      <c r="X11" s="22"/>
      <c r="Y11" s="23">
        <v>1</v>
      </c>
      <c r="Z11" s="3">
        <f t="shared" si="4"/>
        <v>2</v>
      </c>
      <c r="AA11" s="26" t="s">
        <v>98</v>
      </c>
      <c r="AB11" s="2">
        <v>10</v>
      </c>
      <c r="AC11" s="2">
        <v>16</v>
      </c>
    </row>
    <row r="12" spans="2:29" ht="18" customHeight="1">
      <c r="B12" s="1" t="s">
        <v>28</v>
      </c>
      <c r="C12" s="1" t="s">
        <v>7</v>
      </c>
      <c r="D12" s="1">
        <v>1668</v>
      </c>
      <c r="E12" s="1" t="s">
        <v>5</v>
      </c>
      <c r="F12" s="1">
        <v>20</v>
      </c>
      <c r="G12" s="1">
        <v>11</v>
      </c>
      <c r="H12" s="2">
        <f t="shared" si="0"/>
        <v>1.5</v>
      </c>
      <c r="I12" s="3" t="e">
        <f t="shared" si="1"/>
        <v>#NAME?</v>
      </c>
      <c r="J12" s="3" t="e">
        <f t="shared" si="5"/>
        <v>#NAME?</v>
      </c>
      <c r="K12" s="1">
        <v>1668</v>
      </c>
      <c r="L12" s="3" t="e">
        <f t="shared" si="2"/>
        <v>#NAME?</v>
      </c>
      <c r="M12" s="36" t="e">
        <f t="shared" si="3"/>
        <v>#NAME?</v>
      </c>
      <c r="N12" s="20">
        <v>0</v>
      </c>
      <c r="O12" s="22"/>
      <c r="P12" s="22"/>
      <c r="Q12" s="22"/>
      <c r="R12" s="22"/>
      <c r="S12" s="41">
        <v>0.5</v>
      </c>
      <c r="T12" s="22">
        <v>0</v>
      </c>
      <c r="U12" s="22">
        <v>0</v>
      </c>
      <c r="V12" s="22">
        <v>1</v>
      </c>
      <c r="W12" s="22"/>
      <c r="X12" s="21" t="s">
        <v>0</v>
      </c>
      <c r="Y12" s="23">
        <v>0</v>
      </c>
      <c r="Z12" s="3">
        <f>SUM(N12:Y12)</f>
        <v>1.5</v>
      </c>
      <c r="AA12" s="26" t="s">
        <v>98</v>
      </c>
      <c r="AB12" s="2">
        <v>11</v>
      </c>
      <c r="AC12" s="2">
        <v>15</v>
      </c>
    </row>
    <row r="13" spans="2:29" ht="18" customHeight="1" thickBot="1">
      <c r="B13" s="1" t="s">
        <v>95</v>
      </c>
      <c r="C13" s="1" t="s">
        <v>7</v>
      </c>
      <c r="D13" s="1">
        <v>1533</v>
      </c>
      <c r="E13" s="2" t="s">
        <v>5</v>
      </c>
      <c r="F13" s="1">
        <v>11</v>
      </c>
      <c r="G13" s="1">
        <v>12</v>
      </c>
      <c r="H13" s="2">
        <f t="shared" si="0"/>
        <v>1.5</v>
      </c>
      <c r="I13" s="3" t="e">
        <f t="shared" si="1"/>
        <v>#NAME?</v>
      </c>
      <c r="J13" s="3" t="e">
        <f t="shared" si="5"/>
        <v>#NAME?</v>
      </c>
      <c r="K13" s="1">
        <v>1533</v>
      </c>
      <c r="L13" s="3" t="e">
        <f t="shared" si="2"/>
        <v>#NAME?</v>
      </c>
      <c r="M13" s="36" t="e">
        <f t="shared" si="3"/>
        <v>#NAME?</v>
      </c>
      <c r="N13" s="32"/>
      <c r="O13" s="24"/>
      <c r="P13" s="24">
        <v>0</v>
      </c>
      <c r="Q13" s="24">
        <v>0</v>
      </c>
      <c r="R13" s="24"/>
      <c r="S13" s="24"/>
      <c r="T13" s="51">
        <v>0.5</v>
      </c>
      <c r="U13" s="24"/>
      <c r="V13" s="24">
        <v>0</v>
      </c>
      <c r="W13" s="24">
        <v>0</v>
      </c>
      <c r="X13" s="24">
        <v>1</v>
      </c>
      <c r="Y13" s="25" t="s">
        <v>0</v>
      </c>
      <c r="Z13" s="37">
        <f t="shared" si="4"/>
        <v>1.5</v>
      </c>
      <c r="AA13" s="26" t="s">
        <v>69</v>
      </c>
      <c r="AB13" s="38">
        <v>12</v>
      </c>
      <c r="AC13" s="2">
        <v>14</v>
      </c>
    </row>
    <row r="14" spans="8:28" ht="18" customHeight="1">
      <c r="H14" s="4">
        <f>SUM(H2:H13)</f>
        <v>36</v>
      </c>
      <c r="I14" s="4" t="e">
        <f>SUM(I2:I13)</f>
        <v>#NAME?</v>
      </c>
      <c r="J14" s="4" t="e">
        <f>SUM(J2:J13)/2</f>
        <v>#NAME?</v>
      </c>
      <c r="K14" s="4"/>
      <c r="L14" s="3"/>
      <c r="M14" s="2"/>
      <c r="Z14" s="4">
        <f>SUM(Z2:Z13)</f>
        <v>36</v>
      </c>
      <c r="AA14" s="4"/>
      <c r="AB14" s="4">
        <f>SUM(AB2:AB13)</f>
        <v>78</v>
      </c>
    </row>
    <row r="15" spans="9:13" ht="18" customHeight="1">
      <c r="I15" s="3"/>
      <c r="J15" s="3"/>
      <c r="K15" s="3"/>
      <c r="L15" s="3"/>
      <c r="M15" s="2"/>
    </row>
  </sheetData>
  <sheetProtection/>
  <conditionalFormatting sqref="O2">
    <cfRule type="expression" priority="14" dxfId="0" stopIfTrue="1">
      <formula>(LEFT($C2,6)="BSV 63")</formula>
    </cfRule>
  </conditionalFormatting>
  <conditionalFormatting sqref="Q2">
    <cfRule type="expression" priority="13" dxfId="0" stopIfTrue="1">
      <formula>(LEFT($C2,6)="BSV 63")</formula>
    </cfRule>
  </conditionalFormatting>
  <conditionalFormatting sqref="N3">
    <cfRule type="expression" priority="12" dxfId="0" stopIfTrue="1">
      <formula>(LEFT($C3,6)="BSV 63")</formula>
    </cfRule>
  </conditionalFormatting>
  <conditionalFormatting sqref="N5">
    <cfRule type="expression" priority="11" dxfId="0" stopIfTrue="1">
      <formula>(LEFT($C5,6)="BSV 63")</formula>
    </cfRule>
  </conditionalFormatting>
  <conditionalFormatting sqref="S5">
    <cfRule type="expression" priority="10" dxfId="0" stopIfTrue="1">
      <formula>(LEFT($C5,6)="BSV 63")</formula>
    </cfRule>
  </conditionalFormatting>
  <conditionalFormatting sqref="Q7">
    <cfRule type="expression" priority="9" dxfId="0" stopIfTrue="1">
      <formula>(LEFT($C7,6)="BSV 63")</formula>
    </cfRule>
  </conditionalFormatting>
  <conditionalFormatting sqref="X7">
    <cfRule type="expression" priority="8" dxfId="0" stopIfTrue="1">
      <formula>(LEFT($C7,6)="BSV 63")</formula>
    </cfRule>
  </conditionalFormatting>
  <conditionalFormatting sqref="Y8">
    <cfRule type="expression" priority="7" dxfId="0" stopIfTrue="1">
      <formula>(LEFT($C8,6)="BSV 63")</formula>
    </cfRule>
  </conditionalFormatting>
  <conditionalFormatting sqref="V8">
    <cfRule type="expression" priority="6" dxfId="0" stopIfTrue="1">
      <formula>(LEFT($C8,6)="BSV 63")</formula>
    </cfRule>
  </conditionalFormatting>
  <conditionalFormatting sqref="V9">
    <cfRule type="expression" priority="5" dxfId="0" stopIfTrue="1">
      <formula>(LEFT($C9,6)="BSV 63")</formula>
    </cfRule>
  </conditionalFormatting>
  <conditionalFormatting sqref="U10">
    <cfRule type="expression" priority="4" dxfId="0" stopIfTrue="1">
      <formula>(LEFT($C10,6)="BSV 63")</formula>
    </cfRule>
  </conditionalFormatting>
  <conditionalFormatting sqref="T10">
    <cfRule type="expression" priority="3" dxfId="0" stopIfTrue="1">
      <formula>(LEFT($C10,6)="BSV 63")</formula>
    </cfRule>
  </conditionalFormatting>
  <conditionalFormatting sqref="T13">
    <cfRule type="expression" priority="2" dxfId="0" stopIfTrue="1">
      <formula>(LEFT($C13,6)="BSV 63")</formula>
    </cfRule>
  </conditionalFormatting>
  <conditionalFormatting sqref="S12">
    <cfRule type="expression" priority="1" dxfId="0" stopIfTrue="1">
      <formula>(LEFT($C12,6)="BSV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66" r:id="rId1"/>
  <headerFooter alignWithMargins="0">
    <oddHeader>&amp;C&amp;12Dezember-Schnellschach 2018 bei ChWe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B1:AA13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 outlineLevelCol="1"/>
  <cols>
    <col min="1" max="1" width="2.7109375" style="1" customWidth="1"/>
    <col min="2" max="2" width="22.710937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8" width="16.57421875" style="1" hidden="1" customWidth="1" outlineLevel="1"/>
    <col min="9" max="9" width="13.7109375" style="1" hidden="1" customWidth="1" outlineLevel="1"/>
    <col min="10" max="10" width="8.28125" style="1" hidden="1" customWidth="1" outlineLevel="1"/>
    <col min="11" max="11" width="8.28125" style="1" hidden="1" customWidth="1" outlineLevel="1" collapsed="1"/>
    <col min="12" max="12" width="30.00390625" style="1" hidden="1" customWidth="1" outlineLevel="1"/>
    <col min="13" max="13" width="21.57421875" style="1" customWidth="1" collapsed="1"/>
    <col min="14" max="23" width="3.8515625" style="1" customWidth="1"/>
    <col min="24" max="24" width="5.140625" style="1" bestFit="1" customWidth="1"/>
    <col min="25" max="25" width="8.421875" style="1" bestFit="1" customWidth="1"/>
    <col min="26" max="26" width="6.00390625" style="1" bestFit="1" customWidth="1"/>
    <col min="27" max="27" width="4.140625" style="1" bestFit="1" customWidth="1"/>
    <col min="28" max="16384" width="11.421875" style="1" customWidth="1"/>
  </cols>
  <sheetData>
    <row r="1" spans="2:27" s="8" customFormat="1" ht="18" customHeight="1" thickBot="1">
      <c r="B1" s="5">
        <v>43126</v>
      </c>
      <c r="C1" s="6" t="s">
        <v>1</v>
      </c>
      <c r="D1" s="27" t="s">
        <v>20</v>
      </c>
      <c r="E1" s="7" t="s">
        <v>5</v>
      </c>
      <c r="F1" s="27" t="s">
        <v>6</v>
      </c>
      <c r="G1" s="6"/>
      <c r="H1" s="7" t="s">
        <v>23</v>
      </c>
      <c r="I1" s="7" t="s">
        <v>21</v>
      </c>
      <c r="J1" s="7" t="s">
        <v>22</v>
      </c>
      <c r="K1" s="7" t="s">
        <v>20</v>
      </c>
      <c r="L1" s="7" t="s">
        <v>24</v>
      </c>
      <c r="M1" s="7" t="s">
        <v>25</v>
      </c>
      <c r="N1" s="7">
        <v>1</v>
      </c>
      <c r="O1" s="7">
        <v>2</v>
      </c>
      <c r="P1" s="7">
        <v>3</v>
      </c>
      <c r="Q1" s="7">
        <v>4</v>
      </c>
      <c r="R1" s="7">
        <v>5</v>
      </c>
      <c r="S1" s="7">
        <v>6</v>
      </c>
      <c r="T1" s="7">
        <v>7</v>
      </c>
      <c r="U1" s="7">
        <v>8</v>
      </c>
      <c r="V1" s="7">
        <v>9</v>
      </c>
      <c r="W1" s="7">
        <v>10</v>
      </c>
      <c r="X1" s="7" t="s">
        <v>3</v>
      </c>
      <c r="Y1" s="7" t="s">
        <v>9</v>
      </c>
      <c r="Z1" s="7" t="s">
        <v>2</v>
      </c>
      <c r="AA1" s="7" t="s">
        <v>4</v>
      </c>
    </row>
    <row r="2" spans="2:27" ht="18" customHeight="1">
      <c r="B2" s="1" t="s">
        <v>10</v>
      </c>
      <c r="C2" s="1" t="s">
        <v>7</v>
      </c>
      <c r="D2" s="1">
        <v>2052</v>
      </c>
      <c r="E2" s="1" t="s">
        <v>5</v>
      </c>
      <c r="F2" s="1">
        <v>37</v>
      </c>
      <c r="G2" s="1">
        <v>1</v>
      </c>
      <c r="H2" s="2">
        <f aca="true" t="shared" si="0" ref="H2:H11">SUM(N2:W2)</f>
        <v>4.5</v>
      </c>
      <c r="I2" s="3" t="e">
        <f aca="true" t="shared" si="1" ref="I2:I11">GetRealePunkte(N2)+H2-H2</f>
        <v>#NAME?</v>
      </c>
      <c r="J2" s="3" t="e">
        <f aca="true" t="shared" si="2" ref="J2:J11">GetPartieCount(N2)+H2-H2</f>
        <v>#NAME?</v>
      </c>
      <c r="K2" s="1">
        <v>2052</v>
      </c>
      <c r="L2" s="3" t="e">
        <f aca="true" t="shared" si="3" ref="L2:L11">GetGekappteGegnerAvgSelo(N2)+H2-H2+K2-K2</f>
        <v>#NAME?</v>
      </c>
      <c r="M2" s="36" t="e">
        <f aca="true" t="shared" si="4" ref="M2:M11">I2&amp;"&lt;"&amp;J2&amp;"&lt;"&amp;L2</f>
        <v>#NAME?</v>
      </c>
      <c r="N2" s="18" t="s">
        <v>0</v>
      </c>
      <c r="O2" s="19">
        <v>0</v>
      </c>
      <c r="P2" s="19">
        <v>1</v>
      </c>
      <c r="Q2" s="19">
        <v>1</v>
      </c>
      <c r="R2" s="19">
        <v>1</v>
      </c>
      <c r="S2" s="42">
        <v>0.5</v>
      </c>
      <c r="T2" s="19">
        <v>1</v>
      </c>
      <c r="U2" s="19"/>
      <c r="V2" s="19"/>
      <c r="W2" s="31"/>
      <c r="X2" s="3">
        <f aca="true" t="shared" si="5" ref="X2:X11">SUM(N2:W2)</f>
        <v>4.5</v>
      </c>
      <c r="Y2" s="26" t="s">
        <v>37</v>
      </c>
      <c r="Z2" s="2">
        <v>1</v>
      </c>
      <c r="AA2" s="2">
        <v>35</v>
      </c>
    </row>
    <row r="3" spans="2:27" ht="18" customHeight="1">
      <c r="B3" s="1" t="s">
        <v>14</v>
      </c>
      <c r="C3" s="1" t="s">
        <v>7</v>
      </c>
      <c r="D3" s="1">
        <v>2189</v>
      </c>
      <c r="E3" s="2" t="s">
        <v>5</v>
      </c>
      <c r="F3" s="1">
        <v>28</v>
      </c>
      <c r="G3" s="1">
        <v>2</v>
      </c>
      <c r="H3" s="2">
        <f t="shared" si="0"/>
        <v>4.5</v>
      </c>
      <c r="I3" s="3" t="e">
        <f t="shared" si="1"/>
        <v>#NAME?</v>
      </c>
      <c r="J3" s="3" t="e">
        <f t="shared" si="2"/>
        <v>#NAME?</v>
      </c>
      <c r="K3" s="1">
        <v>2189</v>
      </c>
      <c r="L3" s="3" t="e">
        <f t="shared" si="3"/>
        <v>#NAME?</v>
      </c>
      <c r="M3" s="36" t="e">
        <f t="shared" si="4"/>
        <v>#NAME?</v>
      </c>
      <c r="N3" s="20">
        <v>1</v>
      </c>
      <c r="O3" s="21" t="s">
        <v>0</v>
      </c>
      <c r="P3" s="22"/>
      <c r="Q3" s="41">
        <v>0.5</v>
      </c>
      <c r="R3" s="22">
        <v>0</v>
      </c>
      <c r="S3" s="22">
        <v>1</v>
      </c>
      <c r="T3" s="22">
        <v>1</v>
      </c>
      <c r="U3" s="44">
        <v>1</v>
      </c>
      <c r="V3" s="22"/>
      <c r="W3" s="23"/>
      <c r="X3" s="2">
        <f t="shared" si="5"/>
        <v>4.5</v>
      </c>
      <c r="Y3" s="26" t="s">
        <v>43</v>
      </c>
      <c r="Z3" s="2">
        <v>2</v>
      </c>
      <c r="AA3" s="2">
        <v>30</v>
      </c>
    </row>
    <row r="4" spans="2:27" ht="18" customHeight="1">
      <c r="B4" s="1" t="s">
        <v>36</v>
      </c>
      <c r="C4" s="1" t="s">
        <v>7</v>
      </c>
      <c r="D4" s="1">
        <v>1991</v>
      </c>
      <c r="E4" s="2" t="s">
        <v>5</v>
      </c>
      <c r="F4" s="1">
        <v>67</v>
      </c>
      <c r="G4" s="1">
        <v>3</v>
      </c>
      <c r="H4" s="2">
        <f t="shared" si="0"/>
        <v>4.5</v>
      </c>
      <c r="I4" s="3" t="e">
        <f t="shared" si="1"/>
        <v>#NAME?</v>
      </c>
      <c r="J4" s="3" t="e">
        <f t="shared" si="2"/>
        <v>#NAME?</v>
      </c>
      <c r="K4" s="1">
        <v>1991</v>
      </c>
      <c r="L4" s="3" t="e">
        <f t="shared" si="3"/>
        <v>#NAME?</v>
      </c>
      <c r="M4" s="36" t="e">
        <f t="shared" si="4"/>
        <v>#NAME?</v>
      </c>
      <c r="N4" s="20">
        <v>0</v>
      </c>
      <c r="O4" s="22"/>
      <c r="P4" s="21" t="s">
        <v>0</v>
      </c>
      <c r="Q4" s="22">
        <v>1</v>
      </c>
      <c r="R4" s="41">
        <v>0.5</v>
      </c>
      <c r="S4" s="22"/>
      <c r="T4" s="22">
        <v>1</v>
      </c>
      <c r="U4" s="22">
        <v>1</v>
      </c>
      <c r="V4" s="22">
        <v>1</v>
      </c>
      <c r="W4" s="23"/>
      <c r="X4" s="3">
        <f t="shared" si="5"/>
        <v>4.5</v>
      </c>
      <c r="Y4" s="26" t="s">
        <v>44</v>
      </c>
      <c r="Z4" s="2">
        <v>3</v>
      </c>
      <c r="AA4" s="2">
        <v>26</v>
      </c>
    </row>
    <row r="5" spans="2:27" ht="18" customHeight="1">
      <c r="B5" s="1" t="s">
        <v>15</v>
      </c>
      <c r="C5" s="1" t="s">
        <v>7</v>
      </c>
      <c r="D5" s="1">
        <v>1973</v>
      </c>
      <c r="E5" s="2" t="s">
        <v>5</v>
      </c>
      <c r="F5" s="1">
        <v>15</v>
      </c>
      <c r="G5" s="1">
        <v>4</v>
      </c>
      <c r="H5" s="2">
        <f t="shared" si="0"/>
        <v>3.5</v>
      </c>
      <c r="I5" s="3" t="e">
        <f t="shared" si="1"/>
        <v>#NAME?</v>
      </c>
      <c r="J5" s="3" t="e">
        <f t="shared" si="2"/>
        <v>#NAME?</v>
      </c>
      <c r="K5" s="1">
        <v>1973</v>
      </c>
      <c r="L5" s="3" t="e">
        <f t="shared" si="3"/>
        <v>#NAME?</v>
      </c>
      <c r="M5" s="36" t="e">
        <f t="shared" si="4"/>
        <v>#NAME?</v>
      </c>
      <c r="N5" s="20">
        <v>0</v>
      </c>
      <c r="O5" s="41">
        <v>0.5</v>
      </c>
      <c r="P5" s="22">
        <v>0</v>
      </c>
      <c r="Q5" s="21" t="s">
        <v>0</v>
      </c>
      <c r="R5" s="22">
        <v>1</v>
      </c>
      <c r="S5" s="22">
        <v>1</v>
      </c>
      <c r="T5" s="22"/>
      <c r="U5" s="22"/>
      <c r="V5" s="22"/>
      <c r="W5" s="23">
        <v>1</v>
      </c>
      <c r="X5" s="3">
        <f t="shared" si="5"/>
        <v>3.5</v>
      </c>
      <c r="Y5" s="26" t="s">
        <v>38</v>
      </c>
      <c r="Z5" s="2">
        <v>4</v>
      </c>
      <c r="AA5" s="2">
        <v>23</v>
      </c>
    </row>
    <row r="6" spans="2:27" ht="18" customHeight="1">
      <c r="B6" s="1" t="s">
        <v>33</v>
      </c>
      <c r="C6" s="1" t="s">
        <v>7</v>
      </c>
      <c r="D6" s="1">
        <v>1941</v>
      </c>
      <c r="E6" s="2" t="s">
        <v>5</v>
      </c>
      <c r="F6" s="1">
        <v>53</v>
      </c>
      <c r="G6" s="1">
        <v>5</v>
      </c>
      <c r="H6" s="2">
        <f t="shared" si="0"/>
        <v>3.5</v>
      </c>
      <c r="I6" s="3" t="e">
        <f t="shared" si="1"/>
        <v>#NAME?</v>
      </c>
      <c r="J6" s="3" t="e">
        <f t="shared" si="2"/>
        <v>#NAME?</v>
      </c>
      <c r="K6" s="1">
        <v>1941</v>
      </c>
      <c r="L6" s="3" t="e">
        <f t="shared" si="3"/>
        <v>#NAME?</v>
      </c>
      <c r="M6" s="36" t="e">
        <f t="shared" si="4"/>
        <v>#NAME?</v>
      </c>
      <c r="N6" s="20">
        <v>0</v>
      </c>
      <c r="O6" s="22">
        <v>1</v>
      </c>
      <c r="P6" s="41">
        <v>0.5</v>
      </c>
      <c r="Q6" s="22">
        <v>0</v>
      </c>
      <c r="R6" s="21" t="s">
        <v>0</v>
      </c>
      <c r="S6" s="22"/>
      <c r="T6" s="22"/>
      <c r="U6" s="22"/>
      <c r="V6" s="22">
        <v>1</v>
      </c>
      <c r="W6" s="23">
        <v>1</v>
      </c>
      <c r="X6" s="3">
        <f t="shared" si="5"/>
        <v>3.5</v>
      </c>
      <c r="Y6" s="26" t="s">
        <v>39</v>
      </c>
      <c r="Z6" s="2">
        <v>5</v>
      </c>
      <c r="AA6" s="2">
        <v>21</v>
      </c>
    </row>
    <row r="7" spans="2:27" ht="18" customHeight="1">
      <c r="B7" s="1" t="s">
        <v>16</v>
      </c>
      <c r="C7" s="1" t="s">
        <v>12</v>
      </c>
      <c r="D7" s="1">
        <v>1747</v>
      </c>
      <c r="E7" s="2" t="s">
        <v>5</v>
      </c>
      <c r="F7" s="1">
        <v>23</v>
      </c>
      <c r="G7" s="1">
        <v>6</v>
      </c>
      <c r="H7" s="2">
        <f t="shared" si="0"/>
        <v>3</v>
      </c>
      <c r="I7" s="3" t="e">
        <f t="shared" si="1"/>
        <v>#NAME?</v>
      </c>
      <c r="J7" s="3" t="e">
        <f t="shared" si="2"/>
        <v>#NAME?</v>
      </c>
      <c r="K7" s="1">
        <v>1747</v>
      </c>
      <c r="L7" s="3" t="e">
        <f t="shared" si="3"/>
        <v>#NAME?</v>
      </c>
      <c r="M7" s="36" t="e">
        <f t="shared" si="4"/>
        <v>#NAME?</v>
      </c>
      <c r="N7" s="43">
        <v>0.5</v>
      </c>
      <c r="O7" s="22">
        <v>0</v>
      </c>
      <c r="P7" s="22"/>
      <c r="Q7" s="22">
        <v>0</v>
      </c>
      <c r="R7" s="22"/>
      <c r="S7" s="21" t="s">
        <v>0</v>
      </c>
      <c r="T7" s="22"/>
      <c r="U7" s="22">
        <v>1</v>
      </c>
      <c r="V7" s="41">
        <v>0.5</v>
      </c>
      <c r="W7" s="23">
        <v>1</v>
      </c>
      <c r="X7" s="3">
        <f t="shared" si="5"/>
        <v>3</v>
      </c>
      <c r="Y7" s="26" t="s">
        <v>45</v>
      </c>
      <c r="Z7" s="2">
        <v>6</v>
      </c>
      <c r="AA7" s="2">
        <v>20</v>
      </c>
    </row>
    <row r="8" spans="2:27" ht="18" customHeight="1">
      <c r="B8" s="1" t="s">
        <v>26</v>
      </c>
      <c r="C8" s="1" t="s">
        <v>7</v>
      </c>
      <c r="D8" s="1">
        <v>1904</v>
      </c>
      <c r="E8" s="2" t="s">
        <v>5</v>
      </c>
      <c r="F8" s="1">
        <v>60</v>
      </c>
      <c r="G8" s="1">
        <v>7</v>
      </c>
      <c r="H8" s="2">
        <f t="shared" si="0"/>
        <v>3</v>
      </c>
      <c r="I8" s="3" t="e">
        <f t="shared" si="1"/>
        <v>#NAME?</v>
      </c>
      <c r="J8" s="3" t="e">
        <f t="shared" si="2"/>
        <v>#NAME?</v>
      </c>
      <c r="K8" s="1">
        <v>1904</v>
      </c>
      <c r="L8" s="3" t="e">
        <f t="shared" si="3"/>
        <v>#NAME?</v>
      </c>
      <c r="M8" s="36" t="e">
        <f t="shared" si="4"/>
        <v>#NAME?</v>
      </c>
      <c r="N8" s="20">
        <v>0</v>
      </c>
      <c r="O8" s="22">
        <v>0</v>
      </c>
      <c r="P8" s="22">
        <v>0</v>
      </c>
      <c r="Q8" s="22"/>
      <c r="R8" s="22"/>
      <c r="S8" s="22"/>
      <c r="T8" s="21" t="s">
        <v>0</v>
      </c>
      <c r="U8" s="22">
        <v>1</v>
      </c>
      <c r="V8" s="22">
        <v>1</v>
      </c>
      <c r="W8" s="23">
        <v>1</v>
      </c>
      <c r="X8" s="3">
        <f t="shared" si="5"/>
        <v>3</v>
      </c>
      <c r="Y8" s="26" t="s">
        <v>46</v>
      </c>
      <c r="Z8" s="2">
        <v>7</v>
      </c>
      <c r="AA8" s="2">
        <v>19</v>
      </c>
    </row>
    <row r="9" spans="2:27" ht="18" customHeight="1">
      <c r="B9" s="1" t="s">
        <v>31</v>
      </c>
      <c r="C9" s="1" t="s">
        <v>7</v>
      </c>
      <c r="D9" s="1">
        <v>1727</v>
      </c>
      <c r="E9" s="2" t="s">
        <v>5</v>
      </c>
      <c r="F9" s="1">
        <v>2</v>
      </c>
      <c r="G9" s="1">
        <v>8</v>
      </c>
      <c r="H9" s="2">
        <f t="shared" si="0"/>
        <v>2</v>
      </c>
      <c r="I9" s="3" t="e">
        <f t="shared" si="1"/>
        <v>#NAME?</v>
      </c>
      <c r="J9" s="3" t="e">
        <f t="shared" si="2"/>
        <v>#NAME?</v>
      </c>
      <c r="K9" s="1">
        <v>1727</v>
      </c>
      <c r="L9" s="3" t="e">
        <f t="shared" si="3"/>
        <v>#NAME?</v>
      </c>
      <c r="M9" s="36" t="e">
        <f t="shared" si="4"/>
        <v>#NAME?</v>
      </c>
      <c r="N9" s="20"/>
      <c r="O9" s="45">
        <v>0</v>
      </c>
      <c r="P9" s="22">
        <v>0</v>
      </c>
      <c r="Q9" s="22"/>
      <c r="R9" s="22"/>
      <c r="S9" s="22">
        <v>0</v>
      </c>
      <c r="T9" s="22">
        <v>0</v>
      </c>
      <c r="U9" s="21" t="s">
        <v>0</v>
      </c>
      <c r="V9" s="22">
        <v>1</v>
      </c>
      <c r="W9" s="23">
        <v>1</v>
      </c>
      <c r="X9" s="3">
        <f t="shared" si="5"/>
        <v>2</v>
      </c>
      <c r="Y9" s="26" t="s">
        <v>40</v>
      </c>
      <c r="Z9" s="2">
        <v>8</v>
      </c>
      <c r="AA9" s="2">
        <v>18</v>
      </c>
    </row>
    <row r="10" spans="2:27" ht="18" customHeight="1">
      <c r="B10" s="1" t="s">
        <v>29</v>
      </c>
      <c r="C10" s="1" t="s">
        <v>7</v>
      </c>
      <c r="D10" s="1">
        <v>1056</v>
      </c>
      <c r="E10" s="2" t="s">
        <v>5</v>
      </c>
      <c r="F10" s="1">
        <v>8</v>
      </c>
      <c r="G10" s="1">
        <v>9</v>
      </c>
      <c r="H10" s="2">
        <f t="shared" si="0"/>
        <v>1.5</v>
      </c>
      <c r="I10" s="3" t="e">
        <f t="shared" si="1"/>
        <v>#NAME?</v>
      </c>
      <c r="J10" s="3" t="e">
        <f t="shared" si="2"/>
        <v>#NAME?</v>
      </c>
      <c r="K10" s="1">
        <v>1056</v>
      </c>
      <c r="L10" s="3" t="e">
        <f t="shared" si="3"/>
        <v>#NAME?</v>
      </c>
      <c r="M10" s="36" t="e">
        <f t="shared" si="4"/>
        <v>#NAME?</v>
      </c>
      <c r="N10" s="20"/>
      <c r="O10" s="22"/>
      <c r="P10" s="22">
        <v>0</v>
      </c>
      <c r="Q10" s="22"/>
      <c r="R10" s="22">
        <v>0</v>
      </c>
      <c r="S10" s="41">
        <v>0.5</v>
      </c>
      <c r="T10" s="22">
        <v>0</v>
      </c>
      <c r="U10" s="22">
        <v>0</v>
      </c>
      <c r="V10" s="21" t="s">
        <v>0</v>
      </c>
      <c r="W10" s="23">
        <v>1</v>
      </c>
      <c r="X10" s="3">
        <f t="shared" si="5"/>
        <v>1.5</v>
      </c>
      <c r="Y10" s="26" t="s">
        <v>41</v>
      </c>
      <c r="Z10" s="2">
        <v>9</v>
      </c>
      <c r="AA10" s="2">
        <v>17</v>
      </c>
    </row>
    <row r="11" spans="2:27" ht="18" customHeight="1" thickBot="1">
      <c r="B11" s="1" t="s">
        <v>35</v>
      </c>
      <c r="C11" s="1" t="s">
        <v>7</v>
      </c>
      <c r="D11" s="1">
        <v>1334</v>
      </c>
      <c r="E11" s="2" t="s">
        <v>5</v>
      </c>
      <c r="F11" s="1">
        <v>14</v>
      </c>
      <c r="G11" s="1">
        <v>10</v>
      </c>
      <c r="H11" s="2">
        <f t="shared" si="0"/>
        <v>0</v>
      </c>
      <c r="I11" s="3" t="e">
        <f t="shared" si="1"/>
        <v>#NAME?</v>
      </c>
      <c r="J11" s="3" t="e">
        <f t="shared" si="2"/>
        <v>#NAME?</v>
      </c>
      <c r="K11" s="1">
        <v>1334</v>
      </c>
      <c r="L11" s="3" t="e">
        <f t="shared" si="3"/>
        <v>#NAME?</v>
      </c>
      <c r="M11" s="36" t="e">
        <f t="shared" si="4"/>
        <v>#NAME?</v>
      </c>
      <c r="N11" s="32"/>
      <c r="O11" s="24"/>
      <c r="P11" s="24"/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5" t="s">
        <v>0</v>
      </c>
      <c r="X11" s="37">
        <f t="shared" si="5"/>
        <v>0</v>
      </c>
      <c r="Y11" s="26" t="s">
        <v>42</v>
      </c>
      <c r="Z11" s="38">
        <v>10</v>
      </c>
      <c r="AA11" s="2">
        <v>16</v>
      </c>
    </row>
    <row r="12" spans="8:26" ht="18" customHeight="1">
      <c r="H12" s="4">
        <f>SUM(H2:H11)</f>
        <v>30</v>
      </c>
      <c r="I12" s="4" t="e">
        <f>SUM(I2:I11)</f>
        <v>#NAME?</v>
      </c>
      <c r="J12" s="4" t="e">
        <f>SUM(J2:J11)/2</f>
        <v>#NAME?</v>
      </c>
      <c r="K12" s="4"/>
      <c r="L12" s="3"/>
      <c r="M12" s="2"/>
      <c r="X12" s="4">
        <f>SUM(X2:X11)</f>
        <v>30</v>
      </c>
      <c r="Y12" s="4"/>
      <c r="Z12" s="4">
        <f>SUM(Z2:Z11)</f>
        <v>55</v>
      </c>
    </row>
    <row r="13" spans="9:13" ht="18" customHeight="1">
      <c r="I13" s="3"/>
      <c r="J13" s="3"/>
      <c r="K13" s="3"/>
      <c r="L13" s="3"/>
      <c r="M13" s="2"/>
    </row>
  </sheetData>
  <sheetProtection/>
  <conditionalFormatting sqref="S2 N7 Q3 O5 S10 V7 R4 P6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69" r:id="rId1"/>
  <headerFooter alignWithMargins="0">
    <oddHeader>&amp;C&amp;12Januar-Schnellschach 2018 bei ChWe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4">
    <pageSetUpPr fitToPage="1"/>
  </sheetPr>
  <dimension ref="B1:AE17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 outlineLevelCol="1"/>
  <cols>
    <col min="1" max="1" width="2.7109375" style="1" customWidth="1"/>
    <col min="2" max="2" width="22.003906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8" width="16.57421875" style="1" hidden="1" customWidth="1" outlineLevel="1"/>
    <col min="9" max="9" width="13.7109375" style="1" hidden="1" customWidth="1" outlineLevel="1"/>
    <col min="10" max="10" width="8.28125" style="1" hidden="1" customWidth="1" outlineLevel="1"/>
    <col min="11" max="11" width="8.28125" style="1" hidden="1" customWidth="1" outlineLevel="1" collapsed="1"/>
    <col min="12" max="12" width="30.00390625" style="1" hidden="1" customWidth="1" outlineLevel="1"/>
    <col min="13" max="13" width="21.57421875" style="1" customWidth="1" collapsed="1"/>
    <col min="14" max="27" width="3.8515625" style="1" customWidth="1"/>
    <col min="28" max="28" width="5.140625" style="1" bestFit="1" customWidth="1"/>
    <col min="29" max="29" width="8.421875" style="1" bestFit="1" customWidth="1"/>
    <col min="30" max="30" width="6.00390625" style="1" bestFit="1" customWidth="1"/>
    <col min="31" max="31" width="4.140625" style="1" bestFit="1" customWidth="1"/>
    <col min="32" max="16384" width="11.421875" style="1" customWidth="1"/>
  </cols>
  <sheetData>
    <row r="1" spans="2:31" s="8" customFormat="1" ht="18" customHeight="1" thickBot="1">
      <c r="B1" s="5">
        <v>43154</v>
      </c>
      <c r="C1" s="6" t="s">
        <v>1</v>
      </c>
      <c r="D1" s="27" t="s">
        <v>20</v>
      </c>
      <c r="E1" s="7" t="s">
        <v>5</v>
      </c>
      <c r="F1" s="27" t="s">
        <v>6</v>
      </c>
      <c r="G1" s="6"/>
      <c r="H1" s="7" t="s">
        <v>23</v>
      </c>
      <c r="I1" s="7" t="s">
        <v>21</v>
      </c>
      <c r="J1" s="7" t="s">
        <v>22</v>
      </c>
      <c r="K1" s="7" t="s">
        <v>20</v>
      </c>
      <c r="L1" s="7" t="s">
        <v>24</v>
      </c>
      <c r="M1" s="7" t="s">
        <v>25</v>
      </c>
      <c r="N1" s="7">
        <v>1</v>
      </c>
      <c r="O1" s="7">
        <v>2</v>
      </c>
      <c r="P1" s="7">
        <v>3</v>
      </c>
      <c r="Q1" s="7">
        <v>4</v>
      </c>
      <c r="R1" s="7">
        <v>5</v>
      </c>
      <c r="S1" s="7">
        <v>6</v>
      </c>
      <c r="T1" s="7">
        <v>7</v>
      </c>
      <c r="U1" s="7">
        <v>8</v>
      </c>
      <c r="V1" s="7">
        <v>9</v>
      </c>
      <c r="W1" s="7">
        <v>10</v>
      </c>
      <c r="X1" s="7">
        <v>11</v>
      </c>
      <c r="Y1" s="7">
        <v>12</v>
      </c>
      <c r="Z1" s="7">
        <v>13</v>
      </c>
      <c r="AA1" s="7">
        <v>14</v>
      </c>
      <c r="AB1" s="7" t="s">
        <v>3</v>
      </c>
      <c r="AC1" s="7" t="s">
        <v>9</v>
      </c>
      <c r="AD1" s="7" t="s">
        <v>2</v>
      </c>
      <c r="AE1" s="7" t="s">
        <v>4</v>
      </c>
    </row>
    <row r="2" spans="2:31" ht="18" customHeight="1">
      <c r="B2" s="1" t="s">
        <v>13</v>
      </c>
      <c r="C2" s="1" t="s">
        <v>7</v>
      </c>
      <c r="D2" s="1">
        <v>1802</v>
      </c>
      <c r="E2" s="2" t="s">
        <v>5</v>
      </c>
      <c r="F2" s="1">
        <v>37</v>
      </c>
      <c r="G2" s="1">
        <v>1</v>
      </c>
      <c r="H2" s="2">
        <f aca="true" t="shared" si="0" ref="H2:H15">SUM(N2:AA2)</f>
        <v>5</v>
      </c>
      <c r="I2" s="3" t="e">
        <f aca="true" t="shared" si="1" ref="I2:I15">GetRealePunkte(N2)+H2-H2</f>
        <v>#NAME?</v>
      </c>
      <c r="J2" s="3" t="e">
        <f aca="true" t="shared" si="2" ref="J2:J15">GetPartieCount(N2)+H2-H2</f>
        <v>#NAME?</v>
      </c>
      <c r="K2" s="1">
        <v>1802</v>
      </c>
      <c r="L2" s="3" t="e">
        <f aca="true" t="shared" si="3" ref="L2:L15">GetGekappteGegnerAvgSelo(N2)+H2-H2+K2-K2</f>
        <v>#NAME?</v>
      </c>
      <c r="M2" s="36" t="e">
        <f aca="true" t="shared" si="4" ref="M2:M15">I2&amp;"&lt;"&amp;J2&amp;"&lt;"&amp;L2</f>
        <v>#NAME?</v>
      </c>
      <c r="N2" s="18" t="s">
        <v>0</v>
      </c>
      <c r="O2" s="19">
        <v>1</v>
      </c>
      <c r="P2" s="19">
        <v>1</v>
      </c>
      <c r="Q2" s="19">
        <v>1</v>
      </c>
      <c r="R2" s="19">
        <v>0</v>
      </c>
      <c r="S2" s="19"/>
      <c r="T2" s="19"/>
      <c r="U2" s="19"/>
      <c r="V2" s="19">
        <v>1</v>
      </c>
      <c r="W2" s="19"/>
      <c r="X2" s="19"/>
      <c r="Y2" s="19"/>
      <c r="Z2" s="19">
        <v>1</v>
      </c>
      <c r="AA2" s="31"/>
      <c r="AB2" s="3">
        <f aca="true" t="shared" si="5" ref="AB2:AB15">SUM(N2:AA2)</f>
        <v>5</v>
      </c>
      <c r="AC2" s="26" t="s">
        <v>47</v>
      </c>
      <c r="AD2" s="2">
        <v>1</v>
      </c>
      <c r="AE2" s="2">
        <v>35</v>
      </c>
    </row>
    <row r="3" spans="2:31" ht="18" customHeight="1">
      <c r="B3" s="1" t="s">
        <v>14</v>
      </c>
      <c r="C3" s="1" t="s">
        <v>7</v>
      </c>
      <c r="D3" s="1">
        <v>2178</v>
      </c>
      <c r="E3" s="2" t="s">
        <v>5</v>
      </c>
      <c r="F3" s="1">
        <v>29</v>
      </c>
      <c r="G3" s="1">
        <v>2</v>
      </c>
      <c r="H3" s="2">
        <f t="shared" si="0"/>
        <v>4</v>
      </c>
      <c r="I3" s="3" t="e">
        <f t="shared" si="1"/>
        <v>#NAME?</v>
      </c>
      <c r="J3" s="3" t="e">
        <f t="shared" si="2"/>
        <v>#NAME?</v>
      </c>
      <c r="K3" s="1">
        <v>2178</v>
      </c>
      <c r="L3" s="3" t="e">
        <f t="shared" si="3"/>
        <v>#NAME?</v>
      </c>
      <c r="M3" s="36" t="e">
        <f t="shared" si="4"/>
        <v>#NAME?</v>
      </c>
      <c r="N3" s="20">
        <v>0</v>
      </c>
      <c r="O3" s="21" t="s">
        <v>0</v>
      </c>
      <c r="P3" s="22">
        <v>0</v>
      </c>
      <c r="Q3" s="22">
        <v>1</v>
      </c>
      <c r="R3" s="22">
        <v>1</v>
      </c>
      <c r="S3" s="22">
        <v>1</v>
      </c>
      <c r="T3" s="22"/>
      <c r="U3" s="22"/>
      <c r="V3" s="22"/>
      <c r="W3" s="22">
        <v>1</v>
      </c>
      <c r="X3" s="22"/>
      <c r="Y3" s="22"/>
      <c r="Z3" s="22"/>
      <c r="AA3" s="23"/>
      <c r="AB3" s="2">
        <f t="shared" si="5"/>
        <v>4</v>
      </c>
      <c r="AC3" s="26" t="s">
        <v>48</v>
      </c>
      <c r="AD3" s="2">
        <v>2</v>
      </c>
      <c r="AE3" s="2">
        <v>30</v>
      </c>
    </row>
    <row r="4" spans="2:31" ht="18" customHeight="1">
      <c r="B4" s="1" t="s">
        <v>33</v>
      </c>
      <c r="C4" s="1" t="s">
        <v>7</v>
      </c>
      <c r="D4" s="1">
        <v>1941</v>
      </c>
      <c r="E4" s="2" t="s">
        <v>5</v>
      </c>
      <c r="F4" s="1">
        <v>54</v>
      </c>
      <c r="G4" s="1">
        <v>3</v>
      </c>
      <c r="H4" s="2">
        <f t="shared" si="0"/>
        <v>4</v>
      </c>
      <c r="I4" s="3" t="e">
        <f t="shared" si="1"/>
        <v>#NAME?</v>
      </c>
      <c r="J4" s="3" t="e">
        <f t="shared" si="2"/>
        <v>#NAME?</v>
      </c>
      <c r="K4" s="1">
        <v>1941</v>
      </c>
      <c r="L4" s="3" t="e">
        <f t="shared" si="3"/>
        <v>#NAME?</v>
      </c>
      <c r="M4" s="36" t="e">
        <f t="shared" si="4"/>
        <v>#NAME?</v>
      </c>
      <c r="N4" s="20">
        <v>0</v>
      </c>
      <c r="O4" s="22">
        <v>1</v>
      </c>
      <c r="P4" s="21" t="s">
        <v>0</v>
      </c>
      <c r="Q4" s="22"/>
      <c r="R4" s="22"/>
      <c r="S4" s="22"/>
      <c r="T4" s="22">
        <v>1</v>
      </c>
      <c r="U4" s="22">
        <v>1</v>
      </c>
      <c r="V4" s="22">
        <v>0</v>
      </c>
      <c r="W4" s="22"/>
      <c r="X4" s="22">
        <v>1</v>
      </c>
      <c r="Y4" s="22"/>
      <c r="Z4" s="22"/>
      <c r="AA4" s="23"/>
      <c r="AB4" s="3">
        <f t="shared" si="5"/>
        <v>4</v>
      </c>
      <c r="AC4" s="26" t="s">
        <v>49</v>
      </c>
      <c r="AD4" s="2">
        <v>3</v>
      </c>
      <c r="AE4" s="2">
        <v>26</v>
      </c>
    </row>
    <row r="5" spans="2:31" ht="18" customHeight="1">
      <c r="B5" s="1" t="s">
        <v>36</v>
      </c>
      <c r="C5" s="1" t="s">
        <v>7</v>
      </c>
      <c r="D5" s="1">
        <v>2001</v>
      </c>
      <c r="E5" s="2" t="s">
        <v>5</v>
      </c>
      <c r="F5" s="1">
        <v>68</v>
      </c>
      <c r="G5" s="1">
        <v>4</v>
      </c>
      <c r="H5" s="2">
        <f t="shared" si="0"/>
        <v>4</v>
      </c>
      <c r="I5" s="3" t="e">
        <f t="shared" si="1"/>
        <v>#NAME?</v>
      </c>
      <c r="J5" s="3" t="e">
        <f t="shared" si="2"/>
        <v>#NAME?</v>
      </c>
      <c r="K5" s="1">
        <v>2001</v>
      </c>
      <c r="L5" s="3" t="e">
        <f t="shared" si="3"/>
        <v>#NAME?</v>
      </c>
      <c r="M5" s="36" t="e">
        <f t="shared" si="4"/>
        <v>#NAME?</v>
      </c>
      <c r="N5" s="20">
        <v>0</v>
      </c>
      <c r="O5" s="22">
        <v>0</v>
      </c>
      <c r="P5" s="22"/>
      <c r="Q5" s="21" t="s">
        <v>0</v>
      </c>
      <c r="R5" s="22"/>
      <c r="S5" s="22">
        <v>1</v>
      </c>
      <c r="T5" s="22"/>
      <c r="U5" s="22">
        <v>1</v>
      </c>
      <c r="V5" s="22"/>
      <c r="W5" s="22">
        <v>1</v>
      </c>
      <c r="X5" s="22"/>
      <c r="Y5" s="22">
        <v>1</v>
      </c>
      <c r="Z5" s="22"/>
      <c r="AA5" s="23"/>
      <c r="AB5" s="3">
        <f t="shared" si="5"/>
        <v>4</v>
      </c>
      <c r="AC5" s="26" t="s">
        <v>50</v>
      </c>
      <c r="AD5" s="2">
        <v>4</v>
      </c>
      <c r="AE5" s="2">
        <v>23</v>
      </c>
    </row>
    <row r="6" spans="2:31" ht="18" customHeight="1">
      <c r="B6" s="1" t="s">
        <v>30</v>
      </c>
      <c r="C6" s="1" t="s">
        <v>7</v>
      </c>
      <c r="D6" s="1">
        <v>1850</v>
      </c>
      <c r="E6" s="1" t="s">
        <v>5</v>
      </c>
      <c r="F6" s="1">
        <v>22</v>
      </c>
      <c r="G6" s="1">
        <v>5</v>
      </c>
      <c r="H6" s="2">
        <f t="shared" si="0"/>
        <v>4</v>
      </c>
      <c r="I6" s="3" t="e">
        <f t="shared" si="1"/>
        <v>#NAME?</v>
      </c>
      <c r="J6" s="3" t="e">
        <f t="shared" si="2"/>
        <v>#NAME?</v>
      </c>
      <c r="K6" s="1">
        <v>1850</v>
      </c>
      <c r="L6" s="3" t="e">
        <f t="shared" si="3"/>
        <v>#NAME?</v>
      </c>
      <c r="M6" s="36" t="e">
        <f t="shared" si="4"/>
        <v>#NAME?</v>
      </c>
      <c r="N6" s="20">
        <v>1</v>
      </c>
      <c r="O6" s="22">
        <v>0</v>
      </c>
      <c r="P6" s="22"/>
      <c r="Q6" s="22"/>
      <c r="R6" s="21" t="s">
        <v>0</v>
      </c>
      <c r="S6" s="22"/>
      <c r="T6" s="22"/>
      <c r="U6" s="22">
        <v>0</v>
      </c>
      <c r="V6" s="22"/>
      <c r="W6" s="22"/>
      <c r="X6" s="22">
        <v>1</v>
      </c>
      <c r="Y6" s="22">
        <v>1</v>
      </c>
      <c r="Z6" s="22"/>
      <c r="AA6" s="23">
        <v>1</v>
      </c>
      <c r="AB6" s="3">
        <f t="shared" si="5"/>
        <v>4</v>
      </c>
      <c r="AC6" s="26" t="s">
        <v>51</v>
      </c>
      <c r="AD6" s="2">
        <v>5</v>
      </c>
      <c r="AE6" s="2">
        <v>21</v>
      </c>
    </row>
    <row r="7" spans="2:31" ht="18" customHeight="1">
      <c r="B7" s="1" t="s">
        <v>28</v>
      </c>
      <c r="C7" s="1" t="s">
        <v>7</v>
      </c>
      <c r="D7" s="1">
        <v>1741</v>
      </c>
      <c r="E7" s="1" t="s">
        <v>5</v>
      </c>
      <c r="F7" s="1">
        <v>13</v>
      </c>
      <c r="G7" s="1">
        <v>6</v>
      </c>
      <c r="H7" s="2">
        <f t="shared" si="0"/>
        <v>3.5</v>
      </c>
      <c r="I7" s="3" t="e">
        <f t="shared" si="1"/>
        <v>#NAME?</v>
      </c>
      <c r="J7" s="3" t="e">
        <f t="shared" si="2"/>
        <v>#NAME?</v>
      </c>
      <c r="K7" s="1">
        <v>1741</v>
      </c>
      <c r="L7" s="3" t="e">
        <f t="shared" si="3"/>
        <v>#NAME?</v>
      </c>
      <c r="M7" s="36" t="e">
        <f t="shared" si="4"/>
        <v>#NAME?</v>
      </c>
      <c r="N7" s="20"/>
      <c r="O7" s="22">
        <v>0</v>
      </c>
      <c r="P7" s="22"/>
      <c r="Q7" s="22">
        <v>0</v>
      </c>
      <c r="R7" s="22"/>
      <c r="S7" s="21" t="s">
        <v>0</v>
      </c>
      <c r="T7" s="22">
        <v>1</v>
      </c>
      <c r="U7" s="22"/>
      <c r="V7" s="41">
        <v>0.5</v>
      </c>
      <c r="W7" s="22"/>
      <c r="X7" s="22"/>
      <c r="Y7" s="22">
        <v>1</v>
      </c>
      <c r="Z7" s="22">
        <v>1</v>
      </c>
      <c r="AA7" s="23"/>
      <c r="AB7" s="3">
        <f t="shared" si="5"/>
        <v>3.5</v>
      </c>
      <c r="AC7" s="26" t="s">
        <v>52</v>
      </c>
      <c r="AD7" s="2">
        <v>6</v>
      </c>
      <c r="AE7" s="2">
        <v>20</v>
      </c>
    </row>
    <row r="8" spans="2:31" ht="18" customHeight="1">
      <c r="B8" s="1" t="s">
        <v>19</v>
      </c>
      <c r="C8" s="1" t="s">
        <v>7</v>
      </c>
      <c r="D8" s="1">
        <v>1730</v>
      </c>
      <c r="E8" s="2" t="s">
        <v>5</v>
      </c>
      <c r="F8" s="1">
        <v>20</v>
      </c>
      <c r="G8" s="1">
        <v>7</v>
      </c>
      <c r="H8" s="2">
        <f t="shared" si="0"/>
        <v>3.5</v>
      </c>
      <c r="I8" s="3" t="e">
        <f t="shared" si="1"/>
        <v>#NAME?</v>
      </c>
      <c r="J8" s="3" t="e">
        <f t="shared" si="2"/>
        <v>#NAME?</v>
      </c>
      <c r="K8" s="1">
        <v>1730</v>
      </c>
      <c r="L8" s="3" t="e">
        <f t="shared" si="3"/>
        <v>#NAME?</v>
      </c>
      <c r="M8" s="36" t="e">
        <f t="shared" si="4"/>
        <v>#NAME?</v>
      </c>
      <c r="N8" s="20"/>
      <c r="O8" s="22"/>
      <c r="P8" s="22">
        <v>0</v>
      </c>
      <c r="Q8" s="22"/>
      <c r="R8" s="22"/>
      <c r="S8" s="22">
        <v>0</v>
      </c>
      <c r="T8" s="21" t="s">
        <v>0</v>
      </c>
      <c r="U8" s="22">
        <v>1</v>
      </c>
      <c r="V8" s="22">
        <v>1</v>
      </c>
      <c r="W8" s="22"/>
      <c r="X8" s="41">
        <v>0.5</v>
      </c>
      <c r="Y8" s="22"/>
      <c r="Z8" s="22">
        <v>1</v>
      </c>
      <c r="AA8" s="23"/>
      <c r="AB8" s="3">
        <f t="shared" si="5"/>
        <v>3.5</v>
      </c>
      <c r="AC8" s="26" t="s">
        <v>39</v>
      </c>
      <c r="AD8" s="2">
        <v>7</v>
      </c>
      <c r="AE8" s="2">
        <v>19</v>
      </c>
    </row>
    <row r="9" spans="2:31" ht="18" customHeight="1">
      <c r="B9" s="1" t="s">
        <v>10</v>
      </c>
      <c r="C9" s="1" t="s">
        <v>7</v>
      </c>
      <c r="D9" s="1">
        <v>2066</v>
      </c>
      <c r="E9" s="1" t="s">
        <v>5</v>
      </c>
      <c r="F9" s="1">
        <v>38</v>
      </c>
      <c r="G9" s="1">
        <v>8</v>
      </c>
      <c r="H9" s="2">
        <f t="shared" si="0"/>
        <v>3</v>
      </c>
      <c r="I9" s="3" t="e">
        <f t="shared" si="1"/>
        <v>#NAME?</v>
      </c>
      <c r="J9" s="3" t="e">
        <f t="shared" si="2"/>
        <v>#NAME?</v>
      </c>
      <c r="K9" s="1">
        <v>2066</v>
      </c>
      <c r="L9" s="3" t="e">
        <f t="shared" si="3"/>
        <v>#NAME?</v>
      </c>
      <c r="M9" s="36" t="e">
        <f t="shared" si="4"/>
        <v>#NAME?</v>
      </c>
      <c r="N9" s="20"/>
      <c r="O9" s="22"/>
      <c r="P9" s="22">
        <v>0</v>
      </c>
      <c r="Q9" s="22">
        <v>0</v>
      </c>
      <c r="R9" s="22">
        <v>1</v>
      </c>
      <c r="S9" s="22"/>
      <c r="T9" s="22">
        <v>0</v>
      </c>
      <c r="U9" s="21" t="s">
        <v>0</v>
      </c>
      <c r="V9" s="22">
        <v>1</v>
      </c>
      <c r="W9" s="22"/>
      <c r="X9" s="22"/>
      <c r="Y9" s="22"/>
      <c r="Z9" s="22"/>
      <c r="AA9" s="23">
        <v>1</v>
      </c>
      <c r="AB9" s="3">
        <f t="shared" si="5"/>
        <v>3</v>
      </c>
      <c r="AC9" s="26" t="s">
        <v>53</v>
      </c>
      <c r="AD9" s="2">
        <v>8</v>
      </c>
      <c r="AE9" s="2">
        <v>18</v>
      </c>
    </row>
    <row r="10" spans="2:31" ht="18" customHeight="1">
      <c r="B10" s="1" t="s">
        <v>27</v>
      </c>
      <c r="C10" s="1" t="s">
        <v>7</v>
      </c>
      <c r="D10" s="1">
        <v>1792</v>
      </c>
      <c r="E10" s="1" t="s">
        <v>5</v>
      </c>
      <c r="F10" s="1">
        <v>37</v>
      </c>
      <c r="G10" s="1">
        <v>9</v>
      </c>
      <c r="H10" s="2">
        <f t="shared" si="0"/>
        <v>2.5</v>
      </c>
      <c r="I10" s="3" t="e">
        <f t="shared" si="1"/>
        <v>#NAME?</v>
      </c>
      <c r="J10" s="3" t="e">
        <f t="shared" si="2"/>
        <v>#NAME?</v>
      </c>
      <c r="K10" s="1">
        <v>1792</v>
      </c>
      <c r="L10" s="3" t="e">
        <f t="shared" si="3"/>
        <v>#NAME?</v>
      </c>
      <c r="M10" s="36" t="e">
        <f t="shared" si="4"/>
        <v>#NAME?</v>
      </c>
      <c r="N10" s="20">
        <v>0</v>
      </c>
      <c r="O10" s="22"/>
      <c r="P10" s="22">
        <v>1</v>
      </c>
      <c r="Q10" s="22"/>
      <c r="R10" s="22"/>
      <c r="S10" s="41">
        <v>0.5</v>
      </c>
      <c r="T10" s="22">
        <v>0</v>
      </c>
      <c r="U10" s="22">
        <v>0</v>
      </c>
      <c r="V10" s="21" t="s">
        <v>0</v>
      </c>
      <c r="W10" s="22">
        <v>1</v>
      </c>
      <c r="X10" s="22"/>
      <c r="Y10" s="22"/>
      <c r="Z10" s="22"/>
      <c r="AA10" s="23"/>
      <c r="AB10" s="3">
        <f t="shared" si="5"/>
        <v>2.5</v>
      </c>
      <c r="AC10" s="26" t="s">
        <v>52</v>
      </c>
      <c r="AD10" s="2">
        <v>9</v>
      </c>
      <c r="AE10" s="2">
        <v>17</v>
      </c>
    </row>
    <row r="11" spans="2:31" ht="18" customHeight="1">
      <c r="B11" s="1" t="s">
        <v>29</v>
      </c>
      <c r="C11" s="1" t="s">
        <v>7</v>
      </c>
      <c r="D11" s="1">
        <v>1074</v>
      </c>
      <c r="E11" s="2" t="s">
        <v>5</v>
      </c>
      <c r="F11" s="1">
        <v>9</v>
      </c>
      <c r="G11" s="1">
        <v>10</v>
      </c>
      <c r="H11" s="2">
        <f>SUM(N11:AA11)</f>
        <v>2.5</v>
      </c>
      <c r="I11" s="3" t="e">
        <f>GetRealePunkte(N11)+H11-H11</f>
        <v>#NAME?</v>
      </c>
      <c r="J11" s="3" t="e">
        <f>GetPartieCount(N11)+H11-H11</f>
        <v>#NAME?</v>
      </c>
      <c r="K11" s="1">
        <v>1074</v>
      </c>
      <c r="L11" s="3" t="e">
        <f>GetGekappteGegnerAvgSelo(N11)+H11-H11+K11-K11</f>
        <v>#NAME?</v>
      </c>
      <c r="M11" s="36" t="e">
        <f t="shared" si="4"/>
        <v>#NAME?</v>
      </c>
      <c r="N11" s="20"/>
      <c r="O11" s="22">
        <v>0</v>
      </c>
      <c r="P11" s="22"/>
      <c r="Q11" s="22">
        <v>0</v>
      </c>
      <c r="R11" s="22"/>
      <c r="S11" s="22"/>
      <c r="T11" s="22"/>
      <c r="U11" s="22"/>
      <c r="V11" s="22">
        <v>0</v>
      </c>
      <c r="W11" s="21" t="s">
        <v>0</v>
      </c>
      <c r="X11" s="22">
        <v>1</v>
      </c>
      <c r="Y11" s="41">
        <v>0.5</v>
      </c>
      <c r="Z11" s="22"/>
      <c r="AA11" s="23">
        <v>1</v>
      </c>
      <c r="AB11" s="3">
        <f>SUM(N11:AA11)</f>
        <v>2.5</v>
      </c>
      <c r="AC11" s="26" t="s">
        <v>40</v>
      </c>
      <c r="AD11" s="2">
        <v>10</v>
      </c>
      <c r="AE11" s="2">
        <v>16</v>
      </c>
    </row>
    <row r="12" spans="2:31" ht="18" customHeight="1">
      <c r="B12" s="1" t="s">
        <v>11</v>
      </c>
      <c r="C12" s="1" t="s">
        <v>12</v>
      </c>
      <c r="D12" s="1">
        <v>1628</v>
      </c>
      <c r="E12" s="1" t="s">
        <v>5</v>
      </c>
      <c r="F12" s="1">
        <v>30</v>
      </c>
      <c r="G12" s="1">
        <v>11</v>
      </c>
      <c r="H12" s="2">
        <f>SUM(N12:AA12)</f>
        <v>2.5</v>
      </c>
      <c r="I12" s="3" t="e">
        <f>GetRealePunkte(N12)+H12-H12</f>
        <v>#NAME?</v>
      </c>
      <c r="J12" s="3" t="e">
        <f>GetPartieCount(N12)+H12-H12</f>
        <v>#NAME?</v>
      </c>
      <c r="K12" s="1">
        <v>1628</v>
      </c>
      <c r="L12" s="3" t="e">
        <f>GetGekappteGegnerAvgSelo(N12)+H12-H12+K12-K12</f>
        <v>#NAME?</v>
      </c>
      <c r="M12" s="36" t="e">
        <f t="shared" si="4"/>
        <v>#NAME?</v>
      </c>
      <c r="N12" s="20"/>
      <c r="O12" s="22"/>
      <c r="P12" s="22">
        <v>0</v>
      </c>
      <c r="Q12" s="22"/>
      <c r="R12" s="22">
        <v>0</v>
      </c>
      <c r="S12" s="22"/>
      <c r="T12" s="41">
        <v>0.5</v>
      </c>
      <c r="U12" s="22"/>
      <c r="V12" s="22"/>
      <c r="W12" s="22">
        <v>0</v>
      </c>
      <c r="X12" s="21" t="s">
        <v>0</v>
      </c>
      <c r="Y12" s="22"/>
      <c r="Z12" s="22">
        <v>1</v>
      </c>
      <c r="AA12" s="23">
        <v>1</v>
      </c>
      <c r="AB12" s="3">
        <f>SUM(N12:AA12)</f>
        <v>2.5</v>
      </c>
      <c r="AC12" s="26" t="s">
        <v>54</v>
      </c>
      <c r="AD12" s="2">
        <v>11</v>
      </c>
      <c r="AE12" s="2">
        <v>15</v>
      </c>
    </row>
    <row r="13" spans="2:31" ht="18" customHeight="1">
      <c r="B13" s="1" t="s">
        <v>31</v>
      </c>
      <c r="C13" s="1" t="s">
        <v>7</v>
      </c>
      <c r="D13" s="1">
        <v>1708</v>
      </c>
      <c r="E13" s="2" t="s">
        <v>5</v>
      </c>
      <c r="F13" s="1">
        <v>3</v>
      </c>
      <c r="G13" s="1">
        <v>12</v>
      </c>
      <c r="H13" s="2">
        <f>SUM(N13:AA13)</f>
        <v>2.5</v>
      </c>
      <c r="I13" s="3" t="e">
        <f>GetRealePunkte(N13)+H13-H13</f>
        <v>#NAME?</v>
      </c>
      <c r="J13" s="3" t="e">
        <f>GetPartieCount(N13)+H13-H13</f>
        <v>#NAME?</v>
      </c>
      <c r="K13" s="1">
        <v>1708</v>
      </c>
      <c r="L13" s="3" t="e">
        <f>GetGekappteGegnerAvgSelo(N13)+H13-H13+K13-K13</f>
        <v>#NAME?</v>
      </c>
      <c r="M13" s="36" t="e">
        <f t="shared" si="4"/>
        <v>#NAME?</v>
      </c>
      <c r="N13" s="20"/>
      <c r="O13" s="22"/>
      <c r="P13" s="22"/>
      <c r="Q13" s="22">
        <v>0</v>
      </c>
      <c r="R13" s="22">
        <v>0</v>
      </c>
      <c r="S13" s="22">
        <v>0</v>
      </c>
      <c r="T13" s="22"/>
      <c r="U13" s="22"/>
      <c r="V13" s="22"/>
      <c r="W13" s="41">
        <v>0.5</v>
      </c>
      <c r="X13" s="22"/>
      <c r="Y13" s="21" t="s">
        <v>0</v>
      </c>
      <c r="Z13" s="22">
        <v>1</v>
      </c>
      <c r="AA13" s="23">
        <v>1</v>
      </c>
      <c r="AB13" s="3">
        <f>SUM(N13:AA13)</f>
        <v>2.5</v>
      </c>
      <c r="AC13" s="26" t="s">
        <v>55</v>
      </c>
      <c r="AD13" s="2">
        <v>12</v>
      </c>
      <c r="AE13" s="2">
        <v>14</v>
      </c>
    </row>
    <row r="14" spans="2:31" ht="18" customHeight="1">
      <c r="B14" s="1" t="s">
        <v>17</v>
      </c>
      <c r="C14" s="1" t="s">
        <v>7</v>
      </c>
      <c r="D14" s="1">
        <v>1286</v>
      </c>
      <c r="E14" s="2" t="s">
        <v>5</v>
      </c>
      <c r="F14" s="1">
        <v>15</v>
      </c>
      <c r="G14" s="1">
        <v>13</v>
      </c>
      <c r="H14" s="2">
        <f>SUM(N14:AA14)</f>
        <v>1</v>
      </c>
      <c r="I14" s="3" t="e">
        <f>GetRealePunkte(N14)+H14-H14</f>
        <v>#NAME?</v>
      </c>
      <c r="J14" s="3" t="e">
        <f>GetPartieCount(N14)+H14-H14</f>
        <v>#NAME?</v>
      </c>
      <c r="K14" s="1">
        <v>1286</v>
      </c>
      <c r="L14" s="3" t="e">
        <f>GetGekappteGegnerAvgSelo(N14)+H14-H14+K14-K14</f>
        <v>#NAME?</v>
      </c>
      <c r="M14" s="36" t="e">
        <f t="shared" si="4"/>
        <v>#NAME?</v>
      </c>
      <c r="N14" s="20">
        <v>0</v>
      </c>
      <c r="O14" s="22"/>
      <c r="P14" s="22"/>
      <c r="Q14" s="22"/>
      <c r="R14" s="22"/>
      <c r="S14" s="22">
        <v>0</v>
      </c>
      <c r="T14" s="22">
        <v>0</v>
      </c>
      <c r="U14" s="22"/>
      <c r="V14" s="22"/>
      <c r="W14" s="22"/>
      <c r="X14" s="22">
        <v>0</v>
      </c>
      <c r="Y14" s="22">
        <v>0</v>
      </c>
      <c r="Z14" s="21" t="s">
        <v>0</v>
      </c>
      <c r="AA14" s="23">
        <v>1</v>
      </c>
      <c r="AB14" s="3">
        <f>SUM(N14:AA14)</f>
        <v>1</v>
      </c>
      <c r="AC14" s="26" t="s">
        <v>42</v>
      </c>
      <c r="AD14" s="2">
        <v>13</v>
      </c>
      <c r="AE14" s="2">
        <v>13</v>
      </c>
    </row>
    <row r="15" spans="2:31" ht="18" customHeight="1" thickBot="1">
      <c r="B15" s="1" t="s">
        <v>35</v>
      </c>
      <c r="C15" s="1" t="s">
        <v>7</v>
      </c>
      <c r="D15" s="1">
        <v>1315</v>
      </c>
      <c r="E15" s="2" t="s">
        <v>5</v>
      </c>
      <c r="F15" s="1">
        <v>15</v>
      </c>
      <c r="G15" s="1">
        <v>14</v>
      </c>
      <c r="H15" s="2">
        <f t="shared" si="0"/>
        <v>0</v>
      </c>
      <c r="I15" s="3" t="e">
        <f t="shared" si="1"/>
        <v>#NAME?</v>
      </c>
      <c r="J15" s="3" t="e">
        <f t="shared" si="2"/>
        <v>#NAME?</v>
      </c>
      <c r="K15" s="1">
        <v>1315</v>
      </c>
      <c r="L15" s="3" t="e">
        <f t="shared" si="3"/>
        <v>#NAME?</v>
      </c>
      <c r="M15" s="36" t="e">
        <f t="shared" si="4"/>
        <v>#NAME?</v>
      </c>
      <c r="N15" s="32"/>
      <c r="O15" s="24"/>
      <c r="P15" s="24"/>
      <c r="Q15" s="24"/>
      <c r="R15" s="24">
        <v>0</v>
      </c>
      <c r="S15" s="24"/>
      <c r="T15" s="24"/>
      <c r="U15" s="24">
        <v>0</v>
      </c>
      <c r="V15" s="24"/>
      <c r="W15" s="24">
        <v>0</v>
      </c>
      <c r="X15" s="24">
        <v>0</v>
      </c>
      <c r="Y15" s="24">
        <v>0</v>
      </c>
      <c r="Z15" s="24">
        <v>0</v>
      </c>
      <c r="AA15" s="25" t="s">
        <v>0</v>
      </c>
      <c r="AB15" s="37">
        <f t="shared" si="5"/>
        <v>0</v>
      </c>
      <c r="AC15" s="26" t="s">
        <v>42</v>
      </c>
      <c r="AD15" s="38">
        <v>14</v>
      </c>
      <c r="AE15" s="2">
        <v>12</v>
      </c>
    </row>
    <row r="16" spans="8:30" ht="18" customHeight="1">
      <c r="H16" s="4">
        <f>SUM(H2:H15)</f>
        <v>42</v>
      </c>
      <c r="I16" s="4" t="e">
        <f>SUM(I2:I15)</f>
        <v>#NAME?</v>
      </c>
      <c r="J16" s="4" t="e">
        <f>SUM(J2:J15)/2</f>
        <v>#NAME?</v>
      </c>
      <c r="K16" s="4"/>
      <c r="L16" s="3"/>
      <c r="M16" s="2"/>
      <c r="AB16" s="4">
        <f>SUM(AB2:AB15)</f>
        <v>42</v>
      </c>
      <c r="AC16" s="4"/>
      <c r="AD16" s="4">
        <f>SUM(AD2:AD15)</f>
        <v>105</v>
      </c>
    </row>
    <row r="17" spans="9:13" ht="18" customHeight="1">
      <c r="I17" s="3"/>
      <c r="J17" s="3"/>
      <c r="K17" s="3"/>
      <c r="L17" s="3"/>
      <c r="M17" s="2"/>
    </row>
  </sheetData>
  <sheetProtection/>
  <conditionalFormatting sqref="V7 X8 S10 Y11 W13 T12">
    <cfRule type="expression" priority="1" dxfId="0" stopIfTrue="1">
      <formula>(LEFT($C7,6)="BSV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62" r:id="rId1"/>
  <headerFooter alignWithMargins="0">
    <oddHeader>&amp;C&amp;12Februar-Schnellschach 2018 bei ChWe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5">
    <pageSetUpPr fitToPage="1"/>
  </sheetPr>
  <dimension ref="B1:AE17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 outlineLevelCol="1"/>
  <cols>
    <col min="1" max="1" width="2.7109375" style="1" customWidth="1"/>
    <col min="2" max="2" width="22.003906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8" width="16.57421875" style="1" hidden="1" customWidth="1" outlineLevel="1"/>
    <col min="9" max="9" width="13.7109375" style="1" hidden="1" customWidth="1" outlineLevel="1"/>
    <col min="10" max="10" width="8.28125" style="1" hidden="1" customWidth="1" outlineLevel="1"/>
    <col min="11" max="11" width="8.28125" style="1" hidden="1" customWidth="1" outlineLevel="1" collapsed="1"/>
    <col min="12" max="12" width="30.00390625" style="1" hidden="1" customWidth="1" outlineLevel="1"/>
    <col min="13" max="13" width="21.57421875" style="1" customWidth="1" collapsed="1"/>
    <col min="14" max="27" width="3.8515625" style="1" customWidth="1"/>
    <col min="28" max="28" width="5.140625" style="1" bestFit="1" customWidth="1"/>
    <col min="29" max="29" width="8.421875" style="1" bestFit="1" customWidth="1"/>
    <col min="30" max="30" width="6.00390625" style="1" bestFit="1" customWidth="1"/>
    <col min="31" max="31" width="4.140625" style="1" bestFit="1" customWidth="1"/>
    <col min="32" max="16384" width="11.421875" style="1" customWidth="1"/>
  </cols>
  <sheetData>
    <row r="1" spans="2:31" s="8" customFormat="1" ht="18" customHeight="1" thickBot="1">
      <c r="B1" s="5">
        <v>43182</v>
      </c>
      <c r="C1" s="6" t="s">
        <v>1</v>
      </c>
      <c r="D1" s="27" t="s">
        <v>20</v>
      </c>
      <c r="E1" s="7" t="s">
        <v>5</v>
      </c>
      <c r="F1" s="27" t="s">
        <v>6</v>
      </c>
      <c r="G1" s="6"/>
      <c r="H1" s="7" t="s">
        <v>23</v>
      </c>
      <c r="I1" s="7" t="s">
        <v>21</v>
      </c>
      <c r="J1" s="7" t="s">
        <v>22</v>
      </c>
      <c r="K1" s="7" t="s">
        <v>20</v>
      </c>
      <c r="L1" s="7" t="s">
        <v>24</v>
      </c>
      <c r="M1" s="7" t="s">
        <v>25</v>
      </c>
      <c r="N1" s="7">
        <v>1</v>
      </c>
      <c r="O1" s="7">
        <v>2</v>
      </c>
      <c r="P1" s="7">
        <v>3</v>
      </c>
      <c r="Q1" s="7">
        <v>4</v>
      </c>
      <c r="R1" s="7">
        <v>5</v>
      </c>
      <c r="S1" s="7">
        <v>6</v>
      </c>
      <c r="T1" s="7">
        <v>7</v>
      </c>
      <c r="U1" s="7">
        <v>8</v>
      </c>
      <c r="V1" s="7">
        <v>9</v>
      </c>
      <c r="W1" s="7">
        <v>10</v>
      </c>
      <c r="X1" s="7">
        <v>11</v>
      </c>
      <c r="Y1" s="7">
        <v>12</v>
      </c>
      <c r="Z1" s="7">
        <v>13</v>
      </c>
      <c r="AA1" s="7">
        <v>14</v>
      </c>
      <c r="AB1" s="7" t="s">
        <v>3</v>
      </c>
      <c r="AC1" s="7" t="s">
        <v>9</v>
      </c>
      <c r="AD1" s="7" t="s">
        <v>2</v>
      </c>
      <c r="AE1" s="7" t="s">
        <v>4</v>
      </c>
    </row>
    <row r="2" spans="2:31" ht="18" customHeight="1">
      <c r="B2" s="1" t="s">
        <v>14</v>
      </c>
      <c r="C2" s="1" t="s">
        <v>7</v>
      </c>
      <c r="D2" s="1">
        <v>2154</v>
      </c>
      <c r="E2" s="2" t="s">
        <v>5</v>
      </c>
      <c r="F2" s="1">
        <v>30</v>
      </c>
      <c r="G2" s="1">
        <v>1</v>
      </c>
      <c r="H2" s="2">
        <f aca="true" t="shared" si="0" ref="H2:H15">SUM(N2:AA2)</f>
        <v>5.5</v>
      </c>
      <c r="I2" s="3" t="e">
        <f aca="true" t="shared" si="1" ref="I2:I15">GetRealePunkte(N2)+H2-H2</f>
        <v>#NAME?</v>
      </c>
      <c r="J2" s="3" t="e">
        <f aca="true" t="shared" si="2" ref="J2:J15">GetPartieCount(N2)+H2-H2</f>
        <v>#NAME?</v>
      </c>
      <c r="K2" s="1">
        <v>2154</v>
      </c>
      <c r="L2" s="3" t="e">
        <f aca="true" t="shared" si="3" ref="L2:L15">GetGekappteGegnerAvgSelo(N2)+H2-H2+K2-K2</f>
        <v>#NAME?</v>
      </c>
      <c r="M2" s="36" t="e">
        <f aca="true" t="shared" si="4" ref="M2:M15">I2&amp;"&lt;"&amp;J2&amp;"&lt;"&amp;L2</f>
        <v>#NAME?</v>
      </c>
      <c r="N2" s="18" t="s">
        <v>0</v>
      </c>
      <c r="O2" s="19">
        <v>1</v>
      </c>
      <c r="P2" s="42">
        <v>0.5</v>
      </c>
      <c r="Q2" s="19">
        <v>1</v>
      </c>
      <c r="R2" s="19"/>
      <c r="S2" s="19">
        <v>1</v>
      </c>
      <c r="T2" s="19"/>
      <c r="U2" s="19">
        <v>1</v>
      </c>
      <c r="V2" s="19">
        <v>1</v>
      </c>
      <c r="W2" s="19"/>
      <c r="X2" s="19"/>
      <c r="Y2" s="19"/>
      <c r="Z2" s="19"/>
      <c r="AA2" s="31"/>
      <c r="AB2" s="3">
        <f aca="true" t="shared" si="5" ref="AB2:AB15">SUM(N2:AA2)</f>
        <v>5.5</v>
      </c>
      <c r="AC2" s="26" t="s">
        <v>62</v>
      </c>
      <c r="AD2" s="2">
        <v>1</v>
      </c>
      <c r="AE2" s="2">
        <v>35</v>
      </c>
    </row>
    <row r="3" spans="2:31" ht="18" customHeight="1">
      <c r="B3" s="1" t="s">
        <v>10</v>
      </c>
      <c r="C3" s="1" t="s">
        <v>7</v>
      </c>
      <c r="D3" s="1">
        <v>2031</v>
      </c>
      <c r="E3" s="2" t="s">
        <v>5</v>
      </c>
      <c r="F3" s="1">
        <v>39</v>
      </c>
      <c r="G3" s="1">
        <v>2</v>
      </c>
      <c r="H3" s="2">
        <f t="shared" si="0"/>
        <v>5</v>
      </c>
      <c r="I3" s="3" t="e">
        <f t="shared" si="1"/>
        <v>#NAME?</v>
      </c>
      <c r="J3" s="3" t="e">
        <f t="shared" si="2"/>
        <v>#NAME?</v>
      </c>
      <c r="K3" s="1">
        <v>2031</v>
      </c>
      <c r="L3" s="3" t="e">
        <f t="shared" si="3"/>
        <v>#NAME?</v>
      </c>
      <c r="M3" s="36" t="e">
        <f t="shared" si="4"/>
        <v>#NAME?</v>
      </c>
      <c r="N3" s="20">
        <v>0</v>
      </c>
      <c r="O3" s="21" t="s">
        <v>0</v>
      </c>
      <c r="P3" s="22">
        <v>1</v>
      </c>
      <c r="Q3" s="22">
        <v>1</v>
      </c>
      <c r="R3" s="22"/>
      <c r="S3" s="22">
        <v>1</v>
      </c>
      <c r="T3" s="22"/>
      <c r="U3" s="22">
        <v>1</v>
      </c>
      <c r="V3" s="22"/>
      <c r="W3" s="22"/>
      <c r="X3" s="22">
        <v>1</v>
      </c>
      <c r="Y3" s="22"/>
      <c r="Z3" s="22"/>
      <c r="AA3" s="23"/>
      <c r="AB3" s="2">
        <f t="shared" si="5"/>
        <v>5</v>
      </c>
      <c r="AC3" s="26" t="s">
        <v>47</v>
      </c>
      <c r="AD3" s="2">
        <v>2</v>
      </c>
      <c r="AE3" s="2">
        <v>30</v>
      </c>
    </row>
    <row r="4" spans="2:31" ht="18" customHeight="1">
      <c r="B4" s="1" t="s">
        <v>27</v>
      </c>
      <c r="C4" s="1" t="s">
        <v>7</v>
      </c>
      <c r="D4" s="1">
        <v>1779</v>
      </c>
      <c r="E4" s="1" t="s">
        <v>5</v>
      </c>
      <c r="F4" s="1">
        <v>38</v>
      </c>
      <c r="G4" s="1">
        <v>3</v>
      </c>
      <c r="H4" s="2">
        <f t="shared" si="0"/>
        <v>4</v>
      </c>
      <c r="I4" s="3" t="e">
        <f t="shared" si="1"/>
        <v>#NAME?</v>
      </c>
      <c r="J4" s="3" t="e">
        <f t="shared" si="2"/>
        <v>#NAME?</v>
      </c>
      <c r="K4" s="1">
        <v>1779</v>
      </c>
      <c r="L4" s="3" t="e">
        <f t="shared" si="3"/>
        <v>#NAME?</v>
      </c>
      <c r="M4" s="36" t="e">
        <f t="shared" si="4"/>
        <v>#NAME?</v>
      </c>
      <c r="N4" s="43">
        <v>0.5</v>
      </c>
      <c r="O4" s="22">
        <v>0</v>
      </c>
      <c r="P4" s="21" t="s">
        <v>0</v>
      </c>
      <c r="Q4" s="41">
        <v>0.5</v>
      </c>
      <c r="R4" s="22"/>
      <c r="S4" s="22"/>
      <c r="T4" s="22">
        <v>1</v>
      </c>
      <c r="U4" s="22">
        <v>1</v>
      </c>
      <c r="V4" s="22"/>
      <c r="W4" s="22"/>
      <c r="X4" s="22"/>
      <c r="Y4" s="22"/>
      <c r="Z4" s="22"/>
      <c r="AA4" s="23">
        <v>1</v>
      </c>
      <c r="AB4" s="3">
        <f t="shared" si="5"/>
        <v>4</v>
      </c>
      <c r="AC4" s="26" t="s">
        <v>63</v>
      </c>
      <c r="AD4" s="2">
        <v>3</v>
      </c>
      <c r="AE4" s="2">
        <v>26</v>
      </c>
    </row>
    <row r="5" spans="2:31" ht="18" customHeight="1">
      <c r="B5" s="1" t="s">
        <v>13</v>
      </c>
      <c r="C5" s="1" t="s">
        <v>7</v>
      </c>
      <c r="D5" s="1">
        <v>1852</v>
      </c>
      <c r="E5" s="1" t="s">
        <v>5</v>
      </c>
      <c r="F5" s="1">
        <v>38</v>
      </c>
      <c r="G5" s="1">
        <v>4</v>
      </c>
      <c r="H5" s="2">
        <f t="shared" si="0"/>
        <v>3.5</v>
      </c>
      <c r="I5" s="3" t="e">
        <f t="shared" si="1"/>
        <v>#NAME?</v>
      </c>
      <c r="J5" s="3" t="e">
        <f t="shared" si="2"/>
        <v>#NAME?</v>
      </c>
      <c r="K5" s="1">
        <v>1852</v>
      </c>
      <c r="L5" s="3" t="e">
        <f t="shared" si="3"/>
        <v>#NAME?</v>
      </c>
      <c r="M5" s="36" t="e">
        <f t="shared" si="4"/>
        <v>#NAME?</v>
      </c>
      <c r="N5" s="20">
        <v>0</v>
      </c>
      <c r="O5" s="22">
        <v>0</v>
      </c>
      <c r="P5" s="41">
        <v>0.5</v>
      </c>
      <c r="Q5" s="21" t="s">
        <v>0</v>
      </c>
      <c r="R5" s="22">
        <v>1</v>
      </c>
      <c r="S5" s="22"/>
      <c r="T5" s="22"/>
      <c r="U5" s="22"/>
      <c r="V5" s="22"/>
      <c r="W5" s="22"/>
      <c r="X5" s="22">
        <v>1</v>
      </c>
      <c r="Y5" s="22"/>
      <c r="Z5" s="22">
        <v>1</v>
      </c>
      <c r="AA5" s="23"/>
      <c r="AB5" s="3">
        <f t="shared" si="5"/>
        <v>3.5</v>
      </c>
      <c r="AC5" s="26" t="s">
        <v>64</v>
      </c>
      <c r="AD5" s="2">
        <v>4</v>
      </c>
      <c r="AE5" s="2">
        <v>23</v>
      </c>
    </row>
    <row r="6" spans="2:31" ht="18" customHeight="1">
      <c r="B6" s="1" t="s">
        <v>33</v>
      </c>
      <c r="C6" s="1" t="s">
        <v>7</v>
      </c>
      <c r="D6" s="1">
        <v>1948</v>
      </c>
      <c r="E6" s="2" t="s">
        <v>5</v>
      </c>
      <c r="F6" s="1">
        <v>55</v>
      </c>
      <c r="G6" s="1">
        <v>5</v>
      </c>
      <c r="H6" s="2">
        <f t="shared" si="0"/>
        <v>3.5</v>
      </c>
      <c r="I6" s="3" t="e">
        <f t="shared" si="1"/>
        <v>#NAME?</v>
      </c>
      <c r="J6" s="3" t="e">
        <f t="shared" si="2"/>
        <v>#NAME?</v>
      </c>
      <c r="K6" s="1">
        <v>1948</v>
      </c>
      <c r="L6" s="3" t="e">
        <f t="shared" si="3"/>
        <v>#NAME?</v>
      </c>
      <c r="M6" s="36" t="e">
        <f t="shared" si="4"/>
        <v>#NAME?</v>
      </c>
      <c r="N6" s="20"/>
      <c r="O6" s="22"/>
      <c r="P6" s="22"/>
      <c r="Q6" s="22">
        <v>0</v>
      </c>
      <c r="R6" s="21" t="s">
        <v>0</v>
      </c>
      <c r="S6" s="22">
        <v>0</v>
      </c>
      <c r="T6" s="22">
        <v>1</v>
      </c>
      <c r="U6" s="22"/>
      <c r="V6" s="22"/>
      <c r="W6" s="22"/>
      <c r="X6" s="22">
        <v>1</v>
      </c>
      <c r="Y6" s="41">
        <v>0.5</v>
      </c>
      <c r="Z6" s="22">
        <v>1</v>
      </c>
      <c r="AA6" s="23"/>
      <c r="AB6" s="3">
        <f t="shared" si="5"/>
        <v>3.5</v>
      </c>
      <c r="AC6" s="26" t="s">
        <v>65</v>
      </c>
      <c r="AD6" s="2">
        <v>5</v>
      </c>
      <c r="AE6" s="2">
        <v>21</v>
      </c>
    </row>
    <row r="7" spans="2:31" ht="18" customHeight="1">
      <c r="B7" s="1" t="s">
        <v>36</v>
      </c>
      <c r="C7" s="1" t="s">
        <v>7</v>
      </c>
      <c r="D7" s="1">
        <v>1996</v>
      </c>
      <c r="E7" s="2" t="s">
        <v>5</v>
      </c>
      <c r="F7" s="1">
        <v>69</v>
      </c>
      <c r="G7" s="1">
        <v>6</v>
      </c>
      <c r="H7" s="2">
        <f t="shared" si="0"/>
        <v>3</v>
      </c>
      <c r="I7" s="3" t="e">
        <f t="shared" si="1"/>
        <v>#NAME?</v>
      </c>
      <c r="J7" s="3" t="e">
        <f t="shared" si="2"/>
        <v>#NAME?</v>
      </c>
      <c r="K7" s="1">
        <v>1996</v>
      </c>
      <c r="L7" s="3" t="e">
        <f t="shared" si="3"/>
        <v>#NAME?</v>
      </c>
      <c r="M7" s="36" t="e">
        <f t="shared" si="4"/>
        <v>#NAME?</v>
      </c>
      <c r="N7" s="20">
        <v>0</v>
      </c>
      <c r="O7" s="22">
        <v>0</v>
      </c>
      <c r="P7" s="22"/>
      <c r="Q7" s="22"/>
      <c r="R7" s="22">
        <v>1</v>
      </c>
      <c r="S7" s="21" t="s">
        <v>0</v>
      </c>
      <c r="T7" s="22"/>
      <c r="U7" s="22"/>
      <c r="V7" s="22"/>
      <c r="W7" s="22">
        <v>1</v>
      </c>
      <c r="X7" s="22">
        <v>0</v>
      </c>
      <c r="Y7" s="22">
        <v>1</v>
      </c>
      <c r="Z7" s="22"/>
      <c r="AA7" s="23"/>
      <c r="AB7" s="3">
        <f t="shared" si="5"/>
        <v>3</v>
      </c>
      <c r="AC7" s="26" t="s">
        <v>65</v>
      </c>
      <c r="AD7" s="2">
        <v>6</v>
      </c>
      <c r="AE7" s="2">
        <v>20</v>
      </c>
    </row>
    <row r="8" spans="2:31" ht="18" customHeight="1">
      <c r="B8" s="1" t="s">
        <v>56</v>
      </c>
      <c r="C8" s="1" t="s">
        <v>57</v>
      </c>
      <c r="D8" s="1">
        <v>1854</v>
      </c>
      <c r="E8" s="2" t="s">
        <v>5</v>
      </c>
      <c r="F8" s="1">
        <v>1</v>
      </c>
      <c r="G8" s="1">
        <v>7</v>
      </c>
      <c r="H8" s="2">
        <f t="shared" si="0"/>
        <v>3</v>
      </c>
      <c r="I8" s="3" t="e">
        <f t="shared" si="1"/>
        <v>#NAME?</v>
      </c>
      <c r="J8" s="3" t="e">
        <f t="shared" si="2"/>
        <v>#NAME?</v>
      </c>
      <c r="K8" s="1">
        <v>1854</v>
      </c>
      <c r="L8" s="3" t="e">
        <f t="shared" si="3"/>
        <v>#NAME?</v>
      </c>
      <c r="M8" s="36" t="e">
        <f t="shared" si="4"/>
        <v>#NAME?</v>
      </c>
      <c r="N8" s="20"/>
      <c r="O8" s="22"/>
      <c r="P8" s="22">
        <v>0</v>
      </c>
      <c r="Q8" s="22"/>
      <c r="R8" s="22">
        <v>0</v>
      </c>
      <c r="S8" s="22"/>
      <c r="T8" s="21" t="s">
        <v>0</v>
      </c>
      <c r="U8" s="22"/>
      <c r="V8" s="22">
        <v>1</v>
      </c>
      <c r="W8" s="22">
        <v>0</v>
      </c>
      <c r="X8" s="22"/>
      <c r="Y8" s="22">
        <v>1</v>
      </c>
      <c r="Z8" s="22">
        <v>1</v>
      </c>
      <c r="AA8" s="23"/>
      <c r="AB8" s="3">
        <f t="shared" si="5"/>
        <v>3</v>
      </c>
      <c r="AC8" s="26" t="s">
        <v>66</v>
      </c>
      <c r="AD8" s="2">
        <v>7</v>
      </c>
      <c r="AE8" s="2">
        <v>19</v>
      </c>
    </row>
    <row r="9" spans="2:31" ht="18" customHeight="1">
      <c r="B9" s="1" t="s">
        <v>26</v>
      </c>
      <c r="C9" s="1" t="s">
        <v>7</v>
      </c>
      <c r="D9" s="1">
        <v>1891</v>
      </c>
      <c r="E9" s="2" t="s">
        <v>5</v>
      </c>
      <c r="F9" s="1">
        <v>61</v>
      </c>
      <c r="G9" s="1">
        <v>8</v>
      </c>
      <c r="H9" s="2">
        <f t="shared" si="0"/>
        <v>3</v>
      </c>
      <c r="I9" s="3" t="e">
        <f t="shared" si="1"/>
        <v>#NAME?</v>
      </c>
      <c r="J9" s="3" t="e">
        <f t="shared" si="2"/>
        <v>#NAME?</v>
      </c>
      <c r="K9" s="1">
        <v>1891</v>
      </c>
      <c r="L9" s="3" t="e">
        <f t="shared" si="3"/>
        <v>#NAME?</v>
      </c>
      <c r="M9" s="36" t="e">
        <f t="shared" si="4"/>
        <v>#NAME?</v>
      </c>
      <c r="N9" s="20">
        <v>0</v>
      </c>
      <c r="O9" s="22">
        <v>0</v>
      </c>
      <c r="P9" s="22">
        <v>0</v>
      </c>
      <c r="Q9" s="22"/>
      <c r="R9" s="22"/>
      <c r="S9" s="22"/>
      <c r="T9" s="22"/>
      <c r="U9" s="21" t="s">
        <v>0</v>
      </c>
      <c r="V9" s="22">
        <v>1</v>
      </c>
      <c r="W9" s="22">
        <v>1</v>
      </c>
      <c r="X9" s="22"/>
      <c r="Y9" s="22"/>
      <c r="Z9" s="22"/>
      <c r="AA9" s="23">
        <v>1</v>
      </c>
      <c r="AB9" s="3">
        <f t="shared" si="5"/>
        <v>3</v>
      </c>
      <c r="AC9" s="26" t="s">
        <v>67</v>
      </c>
      <c r="AD9" s="2">
        <v>8</v>
      </c>
      <c r="AE9" s="2">
        <v>18</v>
      </c>
    </row>
    <row r="10" spans="2:31" ht="18" customHeight="1">
      <c r="B10" s="1" t="s">
        <v>30</v>
      </c>
      <c r="C10" s="1" t="s">
        <v>7</v>
      </c>
      <c r="D10" s="1">
        <v>1862</v>
      </c>
      <c r="E10" s="1" t="s">
        <v>5</v>
      </c>
      <c r="F10" s="1">
        <v>23</v>
      </c>
      <c r="G10" s="1">
        <v>9</v>
      </c>
      <c r="H10" s="2">
        <f t="shared" si="0"/>
        <v>3</v>
      </c>
      <c r="I10" s="3" t="e">
        <f t="shared" si="1"/>
        <v>#NAME?</v>
      </c>
      <c r="J10" s="3" t="e">
        <f t="shared" si="2"/>
        <v>#NAME?</v>
      </c>
      <c r="K10" s="1">
        <v>1862</v>
      </c>
      <c r="L10" s="3" t="e">
        <f t="shared" si="3"/>
        <v>#NAME?</v>
      </c>
      <c r="M10" s="36" t="e">
        <f t="shared" si="4"/>
        <v>#NAME?</v>
      </c>
      <c r="N10" s="20">
        <v>0</v>
      </c>
      <c r="O10" s="22"/>
      <c r="P10" s="22"/>
      <c r="Q10" s="22"/>
      <c r="R10" s="22"/>
      <c r="S10" s="22"/>
      <c r="T10" s="22">
        <v>0</v>
      </c>
      <c r="U10" s="22">
        <v>0</v>
      </c>
      <c r="V10" s="21" t="s">
        <v>0</v>
      </c>
      <c r="W10" s="22"/>
      <c r="X10" s="22"/>
      <c r="Y10" s="22">
        <v>1</v>
      </c>
      <c r="Z10" s="22">
        <v>1</v>
      </c>
      <c r="AA10" s="23">
        <v>1</v>
      </c>
      <c r="AB10" s="3">
        <f t="shared" si="5"/>
        <v>3</v>
      </c>
      <c r="AC10" s="26" t="s">
        <v>68</v>
      </c>
      <c r="AD10" s="2">
        <v>9</v>
      </c>
      <c r="AE10" s="2">
        <v>17</v>
      </c>
    </row>
    <row r="11" spans="2:31" ht="18" customHeight="1">
      <c r="B11" s="1" t="s">
        <v>29</v>
      </c>
      <c r="C11" s="1" t="s">
        <v>7</v>
      </c>
      <c r="D11" s="1">
        <v>1112</v>
      </c>
      <c r="E11" s="1" t="s">
        <v>5</v>
      </c>
      <c r="F11" s="1">
        <v>10</v>
      </c>
      <c r="G11" s="1">
        <v>10</v>
      </c>
      <c r="H11" s="2">
        <f t="shared" si="0"/>
        <v>2.5</v>
      </c>
      <c r="I11" s="3" t="e">
        <f t="shared" si="1"/>
        <v>#NAME?</v>
      </c>
      <c r="J11" s="3" t="e">
        <f t="shared" si="2"/>
        <v>#NAME?</v>
      </c>
      <c r="K11" s="1">
        <v>1112</v>
      </c>
      <c r="L11" s="3" t="e">
        <f t="shared" si="3"/>
        <v>#NAME?</v>
      </c>
      <c r="M11" s="36" t="e">
        <f t="shared" si="4"/>
        <v>#NAME?</v>
      </c>
      <c r="N11" s="20"/>
      <c r="O11" s="22"/>
      <c r="P11" s="22"/>
      <c r="Q11" s="22"/>
      <c r="R11" s="22"/>
      <c r="S11" s="22">
        <v>0</v>
      </c>
      <c r="T11" s="22">
        <v>1</v>
      </c>
      <c r="U11" s="22">
        <v>0</v>
      </c>
      <c r="V11" s="22"/>
      <c r="W11" s="21" t="s">
        <v>0</v>
      </c>
      <c r="X11" s="22">
        <v>1</v>
      </c>
      <c r="Y11" s="41">
        <v>0.5</v>
      </c>
      <c r="Z11" s="22">
        <v>0</v>
      </c>
      <c r="AA11" s="23"/>
      <c r="AB11" s="3">
        <f t="shared" si="5"/>
        <v>2.5</v>
      </c>
      <c r="AC11" s="26" t="s">
        <v>45</v>
      </c>
      <c r="AD11" s="2">
        <v>10</v>
      </c>
      <c r="AE11" s="2">
        <v>16</v>
      </c>
    </row>
    <row r="12" spans="2:31" ht="18" customHeight="1">
      <c r="B12" s="1" t="s">
        <v>28</v>
      </c>
      <c r="C12" s="1" t="s">
        <v>7</v>
      </c>
      <c r="D12" s="1">
        <v>1759</v>
      </c>
      <c r="E12" s="1" t="s">
        <v>5</v>
      </c>
      <c r="F12" s="1">
        <v>14</v>
      </c>
      <c r="G12" s="1">
        <v>11</v>
      </c>
      <c r="H12" s="2">
        <f t="shared" si="0"/>
        <v>2</v>
      </c>
      <c r="I12" s="3" t="e">
        <f t="shared" si="1"/>
        <v>#NAME?</v>
      </c>
      <c r="J12" s="3" t="e">
        <f t="shared" si="2"/>
        <v>#NAME?</v>
      </c>
      <c r="K12" s="1">
        <v>1759</v>
      </c>
      <c r="L12" s="3" t="e">
        <f t="shared" si="3"/>
        <v>#NAME?</v>
      </c>
      <c r="M12" s="36" t="e">
        <f t="shared" si="4"/>
        <v>#NAME?</v>
      </c>
      <c r="N12" s="20"/>
      <c r="O12" s="22">
        <v>0</v>
      </c>
      <c r="P12" s="22"/>
      <c r="Q12" s="22">
        <v>0</v>
      </c>
      <c r="R12" s="22">
        <v>0</v>
      </c>
      <c r="S12" s="22">
        <v>1</v>
      </c>
      <c r="T12" s="22"/>
      <c r="U12" s="22"/>
      <c r="V12" s="22"/>
      <c r="W12" s="22">
        <v>0</v>
      </c>
      <c r="X12" s="21" t="s">
        <v>0</v>
      </c>
      <c r="Y12" s="48"/>
      <c r="Z12" s="22"/>
      <c r="AA12" s="23">
        <v>1</v>
      </c>
      <c r="AB12" s="49">
        <f t="shared" si="5"/>
        <v>2</v>
      </c>
      <c r="AC12" s="47" t="s">
        <v>69</v>
      </c>
      <c r="AD12" s="2">
        <v>11</v>
      </c>
      <c r="AE12" s="2">
        <v>15</v>
      </c>
    </row>
    <row r="13" spans="2:31" ht="18" customHeight="1">
      <c r="B13" s="1" t="s">
        <v>31</v>
      </c>
      <c r="C13" s="1" t="s">
        <v>7</v>
      </c>
      <c r="D13" s="1">
        <v>1678</v>
      </c>
      <c r="E13" s="2" t="s">
        <v>5</v>
      </c>
      <c r="F13" s="1">
        <v>4</v>
      </c>
      <c r="G13" s="1">
        <v>12</v>
      </c>
      <c r="H13" s="2">
        <f t="shared" si="0"/>
        <v>2</v>
      </c>
      <c r="I13" s="3" t="e">
        <f t="shared" si="1"/>
        <v>#NAME?</v>
      </c>
      <c r="J13" s="3" t="e">
        <f t="shared" si="2"/>
        <v>#NAME?</v>
      </c>
      <c r="K13" s="1">
        <v>1678</v>
      </c>
      <c r="L13" s="3" t="e">
        <f t="shared" si="3"/>
        <v>#NAME?</v>
      </c>
      <c r="M13" s="36" t="e">
        <f t="shared" si="4"/>
        <v>#NAME?</v>
      </c>
      <c r="N13" s="20"/>
      <c r="O13" s="22"/>
      <c r="P13" s="22"/>
      <c r="Q13" s="22"/>
      <c r="R13" s="41">
        <v>0.5</v>
      </c>
      <c r="S13" s="22">
        <v>0</v>
      </c>
      <c r="T13" s="22">
        <v>0</v>
      </c>
      <c r="U13" s="22"/>
      <c r="V13" s="22">
        <v>0</v>
      </c>
      <c r="W13" s="41">
        <v>0.5</v>
      </c>
      <c r="X13" s="48"/>
      <c r="Y13" s="21" t="s">
        <v>0</v>
      </c>
      <c r="Z13" s="22"/>
      <c r="AA13" s="23">
        <v>1</v>
      </c>
      <c r="AB13" s="49">
        <f t="shared" si="5"/>
        <v>2</v>
      </c>
      <c r="AC13" s="47" t="s">
        <v>69</v>
      </c>
      <c r="AD13" s="2">
        <v>11</v>
      </c>
      <c r="AE13" s="2">
        <v>15</v>
      </c>
    </row>
    <row r="14" spans="2:31" ht="18" customHeight="1">
      <c r="B14" s="1" t="s">
        <v>17</v>
      </c>
      <c r="C14" s="1" t="s">
        <v>7</v>
      </c>
      <c r="D14" s="1">
        <v>1290</v>
      </c>
      <c r="E14" s="2" t="s">
        <v>5</v>
      </c>
      <c r="F14" s="1">
        <v>16</v>
      </c>
      <c r="G14" s="1">
        <v>13</v>
      </c>
      <c r="H14" s="2">
        <f t="shared" si="0"/>
        <v>2</v>
      </c>
      <c r="I14" s="3" t="e">
        <f t="shared" si="1"/>
        <v>#NAME?</v>
      </c>
      <c r="J14" s="3" t="e">
        <f t="shared" si="2"/>
        <v>#NAME?</v>
      </c>
      <c r="K14" s="1">
        <v>1290</v>
      </c>
      <c r="L14" s="3" t="e">
        <f t="shared" si="3"/>
        <v>#NAME?</v>
      </c>
      <c r="M14" s="36" t="e">
        <f t="shared" si="4"/>
        <v>#NAME?</v>
      </c>
      <c r="N14" s="20"/>
      <c r="O14" s="22"/>
      <c r="P14" s="22"/>
      <c r="Q14" s="22">
        <v>0</v>
      </c>
      <c r="R14" s="22">
        <v>0</v>
      </c>
      <c r="S14" s="22">
        <v>0</v>
      </c>
      <c r="T14" s="22"/>
      <c r="U14" s="22">
        <v>0</v>
      </c>
      <c r="V14" s="22">
        <v>1</v>
      </c>
      <c r="W14" s="22"/>
      <c r="X14" s="22"/>
      <c r="Y14" s="22"/>
      <c r="Z14" s="21" t="s">
        <v>0</v>
      </c>
      <c r="AA14" s="23">
        <v>1</v>
      </c>
      <c r="AB14" s="3">
        <f t="shared" si="5"/>
        <v>2</v>
      </c>
      <c r="AC14" s="26" t="s">
        <v>70</v>
      </c>
      <c r="AD14" s="2">
        <v>13</v>
      </c>
      <c r="AE14" s="2">
        <v>13</v>
      </c>
    </row>
    <row r="15" spans="2:31" ht="18" customHeight="1" thickBot="1">
      <c r="B15" s="1" t="s">
        <v>59</v>
      </c>
      <c r="C15" s="1" t="s">
        <v>61</v>
      </c>
      <c r="D15" s="1">
        <v>1317</v>
      </c>
      <c r="E15" s="2" t="s">
        <v>5</v>
      </c>
      <c r="F15" s="1">
        <v>0</v>
      </c>
      <c r="G15" s="1">
        <v>14</v>
      </c>
      <c r="H15" s="2">
        <f t="shared" si="0"/>
        <v>0</v>
      </c>
      <c r="I15" s="3" t="e">
        <f t="shared" si="1"/>
        <v>#NAME?</v>
      </c>
      <c r="J15" s="3" t="e">
        <f t="shared" si="2"/>
        <v>#NAME?</v>
      </c>
      <c r="K15" s="1">
        <v>1317</v>
      </c>
      <c r="L15" s="3" t="e">
        <f t="shared" si="3"/>
        <v>#NAME?</v>
      </c>
      <c r="M15" s="36" t="e">
        <f t="shared" si="4"/>
        <v>#NAME?</v>
      </c>
      <c r="N15" s="32"/>
      <c r="O15" s="24"/>
      <c r="P15" s="24">
        <v>0</v>
      </c>
      <c r="Q15" s="24"/>
      <c r="R15" s="24"/>
      <c r="S15" s="24"/>
      <c r="T15" s="24"/>
      <c r="U15" s="24">
        <v>0</v>
      </c>
      <c r="V15" s="24">
        <v>0</v>
      </c>
      <c r="W15" s="24"/>
      <c r="X15" s="24">
        <v>0</v>
      </c>
      <c r="Y15" s="24">
        <v>0</v>
      </c>
      <c r="Z15" s="24">
        <v>0</v>
      </c>
      <c r="AA15" s="25" t="s">
        <v>0</v>
      </c>
      <c r="AB15" s="37">
        <f t="shared" si="5"/>
        <v>0</v>
      </c>
      <c r="AC15" s="26" t="s">
        <v>42</v>
      </c>
      <c r="AD15" s="38">
        <v>14</v>
      </c>
      <c r="AE15" s="2">
        <v>12</v>
      </c>
    </row>
    <row r="16" spans="8:30" ht="18" customHeight="1">
      <c r="H16" s="4">
        <f>SUM(H2:H15)</f>
        <v>42</v>
      </c>
      <c r="I16" s="4" t="e">
        <f>SUM(I2:I15)</f>
        <v>#NAME?</v>
      </c>
      <c r="J16" s="4" t="e">
        <f>SUM(J2:J15)/2</f>
        <v>#NAME?</v>
      </c>
      <c r="K16" s="4"/>
      <c r="L16" s="3"/>
      <c r="M16" s="2"/>
      <c r="AB16" s="4">
        <f>SUM(AB2:AB15)</f>
        <v>42</v>
      </c>
      <c r="AC16" s="4"/>
      <c r="AD16" s="4">
        <f>SUM(AD2:AD15)</f>
        <v>104</v>
      </c>
    </row>
    <row r="17" spans="9:13" ht="18" customHeight="1">
      <c r="I17" s="3"/>
      <c r="J17" s="3"/>
      <c r="K17" s="3"/>
      <c r="L17" s="3"/>
      <c r="M17" s="2"/>
    </row>
  </sheetData>
  <sheetProtection/>
  <conditionalFormatting sqref="P2 N4 Q4 P5 Y6 R13 W13 Y11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62" r:id="rId1"/>
  <headerFooter alignWithMargins="0">
    <oddHeader>&amp;C&amp;12März-Schnellschach 2018 bei ChWe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6">
    <pageSetUpPr fitToPage="1"/>
  </sheetPr>
  <dimension ref="B1:W9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 outlineLevelCol="1"/>
  <cols>
    <col min="1" max="1" width="2.7109375" style="1" customWidth="1"/>
    <col min="2" max="2" width="22.710937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8" width="16.57421875" style="1" hidden="1" customWidth="1" outlineLevel="1"/>
    <col min="9" max="9" width="13.7109375" style="1" hidden="1" customWidth="1" outlineLevel="1"/>
    <col min="10" max="10" width="8.28125" style="1" hidden="1" customWidth="1" outlineLevel="1"/>
    <col min="11" max="11" width="8.28125" style="1" hidden="1" customWidth="1" outlineLevel="1" collapsed="1"/>
    <col min="12" max="12" width="30.00390625" style="1" hidden="1" customWidth="1" outlineLevel="1"/>
    <col min="13" max="13" width="21.57421875" style="1" customWidth="1" collapsed="1"/>
    <col min="14" max="19" width="3.8515625" style="1" customWidth="1"/>
    <col min="20" max="20" width="5.140625" style="1" bestFit="1" customWidth="1"/>
    <col min="21" max="21" width="8.421875" style="1" bestFit="1" customWidth="1"/>
    <col min="22" max="22" width="6.00390625" style="1" bestFit="1" customWidth="1"/>
    <col min="23" max="23" width="4.140625" style="1" bestFit="1" customWidth="1"/>
    <col min="24" max="16384" width="11.421875" style="1" customWidth="1"/>
  </cols>
  <sheetData>
    <row r="1" spans="2:23" s="8" customFormat="1" ht="18" customHeight="1" thickBot="1">
      <c r="B1" s="5">
        <v>43217</v>
      </c>
      <c r="C1" s="6" t="s">
        <v>1</v>
      </c>
      <c r="D1" s="27" t="s">
        <v>20</v>
      </c>
      <c r="E1" s="7" t="s">
        <v>5</v>
      </c>
      <c r="F1" s="27" t="s">
        <v>6</v>
      </c>
      <c r="G1" s="6"/>
      <c r="H1" s="7" t="s">
        <v>23</v>
      </c>
      <c r="I1" s="7" t="s">
        <v>21</v>
      </c>
      <c r="J1" s="7" t="s">
        <v>22</v>
      </c>
      <c r="K1" s="7" t="s">
        <v>20</v>
      </c>
      <c r="L1" s="7" t="s">
        <v>24</v>
      </c>
      <c r="M1" s="7" t="s">
        <v>25</v>
      </c>
      <c r="N1" s="7">
        <v>1</v>
      </c>
      <c r="O1" s="7">
        <v>2</v>
      </c>
      <c r="P1" s="7">
        <v>3</v>
      </c>
      <c r="Q1" s="7">
        <v>4</v>
      </c>
      <c r="R1" s="7">
        <v>5</v>
      </c>
      <c r="S1" s="7">
        <v>6</v>
      </c>
      <c r="T1" s="7" t="s">
        <v>3</v>
      </c>
      <c r="U1" s="7" t="s">
        <v>9</v>
      </c>
      <c r="V1" s="7" t="s">
        <v>2</v>
      </c>
      <c r="W1" s="7" t="s">
        <v>4</v>
      </c>
    </row>
    <row r="2" spans="2:23" ht="18" customHeight="1">
      <c r="B2" s="1" t="s">
        <v>10</v>
      </c>
      <c r="C2" s="1" t="s">
        <v>7</v>
      </c>
      <c r="D2" s="1">
        <v>2050</v>
      </c>
      <c r="E2" s="1" t="s">
        <v>5</v>
      </c>
      <c r="F2" s="1">
        <v>40</v>
      </c>
      <c r="G2" s="1">
        <v>1</v>
      </c>
      <c r="H2" s="2">
        <f aca="true" t="shared" si="0" ref="H2:H7">SUM(N2:S2)</f>
        <v>3.5</v>
      </c>
      <c r="I2" s="3" t="e">
        <f aca="true" t="shared" si="1" ref="I2:I7">GetRealePunkte(N2)+H2-H2</f>
        <v>#NAME?</v>
      </c>
      <c r="J2" s="3" t="e">
        <f aca="true" t="shared" si="2" ref="J2:J7">GetPartieCount(N2)+H2-H2</f>
        <v>#NAME?</v>
      </c>
      <c r="K2" s="1">
        <v>2052</v>
      </c>
      <c r="L2" s="3" t="e">
        <f aca="true" t="shared" si="3" ref="L2:L7">GetGekappteGegnerAvgSelo(N2)+H2-H2+K2-K2</f>
        <v>#NAME?</v>
      </c>
      <c r="M2" s="36" t="e">
        <f aca="true" t="shared" si="4" ref="M2:M7">I2&amp;"&lt;"&amp;J2&amp;"&lt;"&amp;L2</f>
        <v>#NAME?</v>
      </c>
      <c r="N2" s="18" t="s">
        <v>0</v>
      </c>
      <c r="O2" s="19">
        <v>1</v>
      </c>
      <c r="P2" s="19">
        <v>1</v>
      </c>
      <c r="Q2" s="42">
        <v>0.5</v>
      </c>
      <c r="R2" s="19">
        <v>0</v>
      </c>
      <c r="S2" s="31">
        <v>1</v>
      </c>
      <c r="T2" s="3">
        <f aca="true" t="shared" si="5" ref="T2:T7">SUM(N2:S2)</f>
        <v>3.5</v>
      </c>
      <c r="U2" s="26" t="s">
        <v>52</v>
      </c>
      <c r="V2" s="2">
        <v>1</v>
      </c>
      <c r="W2" s="2">
        <v>35</v>
      </c>
    </row>
    <row r="3" spans="2:23" ht="18" customHeight="1">
      <c r="B3" s="1" t="s">
        <v>15</v>
      </c>
      <c r="C3" s="1" t="s">
        <v>7</v>
      </c>
      <c r="D3" s="1">
        <v>1973</v>
      </c>
      <c r="E3" s="2" t="s">
        <v>5</v>
      </c>
      <c r="F3" s="1">
        <v>16</v>
      </c>
      <c r="G3" s="1">
        <v>2</v>
      </c>
      <c r="H3" s="2">
        <f t="shared" si="0"/>
        <v>3.5</v>
      </c>
      <c r="I3" s="3" t="e">
        <f t="shared" si="1"/>
        <v>#NAME?</v>
      </c>
      <c r="J3" s="3" t="e">
        <f t="shared" si="2"/>
        <v>#NAME?</v>
      </c>
      <c r="K3" s="1">
        <v>2189</v>
      </c>
      <c r="L3" s="3" t="e">
        <f t="shared" si="3"/>
        <v>#NAME?</v>
      </c>
      <c r="M3" s="36" t="e">
        <f t="shared" si="4"/>
        <v>#NAME?</v>
      </c>
      <c r="N3" s="20">
        <v>0</v>
      </c>
      <c r="O3" s="21" t="s">
        <v>0</v>
      </c>
      <c r="P3" s="41">
        <v>0.5</v>
      </c>
      <c r="Q3" s="22">
        <v>1</v>
      </c>
      <c r="R3" s="22">
        <v>1</v>
      </c>
      <c r="S3" s="23">
        <v>1</v>
      </c>
      <c r="T3" s="2">
        <f t="shared" si="5"/>
        <v>3.5</v>
      </c>
      <c r="U3" s="26" t="s">
        <v>71</v>
      </c>
      <c r="V3" s="2">
        <v>2</v>
      </c>
      <c r="W3" s="2">
        <v>30</v>
      </c>
    </row>
    <row r="4" spans="2:23" ht="18" customHeight="1">
      <c r="B4" s="1" t="s">
        <v>36</v>
      </c>
      <c r="C4" s="1" t="s">
        <v>7</v>
      </c>
      <c r="D4" s="1">
        <v>1974</v>
      </c>
      <c r="E4" s="2" t="s">
        <v>5</v>
      </c>
      <c r="F4" s="1">
        <v>70</v>
      </c>
      <c r="G4" s="1">
        <v>3</v>
      </c>
      <c r="H4" s="2">
        <f t="shared" si="0"/>
        <v>2.5</v>
      </c>
      <c r="I4" s="3" t="e">
        <f t="shared" si="1"/>
        <v>#NAME?</v>
      </c>
      <c r="J4" s="3" t="e">
        <f t="shared" si="2"/>
        <v>#NAME?</v>
      </c>
      <c r="K4" s="1">
        <v>1991</v>
      </c>
      <c r="L4" s="3" t="e">
        <f t="shared" si="3"/>
        <v>#NAME?</v>
      </c>
      <c r="M4" s="36" t="e">
        <f t="shared" si="4"/>
        <v>#NAME?</v>
      </c>
      <c r="N4" s="20">
        <v>0</v>
      </c>
      <c r="O4" s="41">
        <v>0.5</v>
      </c>
      <c r="P4" s="21" t="s">
        <v>0</v>
      </c>
      <c r="Q4" s="22">
        <v>1</v>
      </c>
      <c r="R4" s="22">
        <v>0</v>
      </c>
      <c r="S4" s="23">
        <v>1</v>
      </c>
      <c r="T4" s="3">
        <f t="shared" si="5"/>
        <v>2.5</v>
      </c>
      <c r="U4" s="26" t="s">
        <v>73</v>
      </c>
      <c r="V4" s="2">
        <v>3</v>
      </c>
      <c r="W4" s="2">
        <v>26</v>
      </c>
    </row>
    <row r="5" spans="2:23" ht="18" customHeight="1">
      <c r="B5" s="1" t="s">
        <v>14</v>
      </c>
      <c r="C5" s="1" t="s">
        <v>7</v>
      </c>
      <c r="D5" s="1">
        <v>2167</v>
      </c>
      <c r="E5" s="2" t="s">
        <v>5</v>
      </c>
      <c r="F5" s="1">
        <v>31</v>
      </c>
      <c r="G5" s="1">
        <v>4</v>
      </c>
      <c r="H5" s="2">
        <f t="shared" si="0"/>
        <v>2.5</v>
      </c>
      <c r="I5" s="3" t="e">
        <f t="shared" si="1"/>
        <v>#NAME?</v>
      </c>
      <c r="J5" s="3" t="e">
        <f t="shared" si="2"/>
        <v>#NAME?</v>
      </c>
      <c r="K5" s="1">
        <v>1973</v>
      </c>
      <c r="L5" s="3" t="e">
        <f t="shared" si="3"/>
        <v>#NAME?</v>
      </c>
      <c r="M5" s="36" t="e">
        <f t="shared" si="4"/>
        <v>#NAME?</v>
      </c>
      <c r="N5" s="43">
        <v>0.5</v>
      </c>
      <c r="O5" s="22">
        <v>0</v>
      </c>
      <c r="P5" s="22">
        <v>0</v>
      </c>
      <c r="Q5" s="21" t="s">
        <v>0</v>
      </c>
      <c r="R5" s="22">
        <v>1</v>
      </c>
      <c r="S5" s="23">
        <v>1</v>
      </c>
      <c r="T5" s="3">
        <f t="shared" si="5"/>
        <v>2.5</v>
      </c>
      <c r="U5" s="26" t="s">
        <v>72</v>
      </c>
      <c r="V5" s="2">
        <v>4</v>
      </c>
      <c r="W5" s="2">
        <v>23</v>
      </c>
    </row>
    <row r="6" spans="2:23" ht="18" customHeight="1">
      <c r="B6" s="1" t="s">
        <v>26</v>
      </c>
      <c r="C6" s="1" t="s">
        <v>7</v>
      </c>
      <c r="D6" s="1">
        <v>1876</v>
      </c>
      <c r="E6" s="2" t="s">
        <v>5</v>
      </c>
      <c r="F6" s="1">
        <v>62</v>
      </c>
      <c r="G6" s="1">
        <v>5</v>
      </c>
      <c r="H6" s="2">
        <f t="shared" si="0"/>
        <v>2</v>
      </c>
      <c r="I6" s="3" t="e">
        <f t="shared" si="1"/>
        <v>#NAME?</v>
      </c>
      <c r="J6" s="3" t="e">
        <f t="shared" si="2"/>
        <v>#NAME?</v>
      </c>
      <c r="K6" s="1">
        <v>1941</v>
      </c>
      <c r="L6" s="3" t="e">
        <f t="shared" si="3"/>
        <v>#NAME?</v>
      </c>
      <c r="M6" s="36" t="e">
        <f t="shared" si="4"/>
        <v>#NAME?</v>
      </c>
      <c r="N6" s="20">
        <v>1</v>
      </c>
      <c r="O6" s="22">
        <v>0</v>
      </c>
      <c r="P6" s="22">
        <v>1</v>
      </c>
      <c r="Q6" s="22">
        <v>0</v>
      </c>
      <c r="R6" s="21" t="s">
        <v>0</v>
      </c>
      <c r="S6" s="23">
        <v>0</v>
      </c>
      <c r="T6" s="3">
        <f t="shared" si="5"/>
        <v>2</v>
      </c>
      <c r="U6" s="26" t="s">
        <v>45</v>
      </c>
      <c r="V6" s="2">
        <v>5</v>
      </c>
      <c r="W6" s="2">
        <v>21</v>
      </c>
    </row>
    <row r="7" spans="2:23" ht="18" customHeight="1" thickBot="1">
      <c r="B7" s="1" t="s">
        <v>17</v>
      </c>
      <c r="C7" s="1" t="s">
        <v>7</v>
      </c>
      <c r="D7" s="1">
        <v>1315</v>
      </c>
      <c r="E7" s="2" t="s">
        <v>5</v>
      </c>
      <c r="F7" s="1">
        <v>17</v>
      </c>
      <c r="G7" s="1">
        <v>6</v>
      </c>
      <c r="H7" s="2">
        <f t="shared" si="0"/>
        <v>1</v>
      </c>
      <c r="I7" s="3" t="e">
        <f t="shared" si="1"/>
        <v>#NAME?</v>
      </c>
      <c r="J7" s="3" t="e">
        <f t="shared" si="2"/>
        <v>#NAME?</v>
      </c>
      <c r="K7" s="1">
        <v>1334</v>
      </c>
      <c r="L7" s="3" t="e">
        <f t="shared" si="3"/>
        <v>#NAME?</v>
      </c>
      <c r="M7" s="36" t="e">
        <f t="shared" si="4"/>
        <v>#NAME?</v>
      </c>
      <c r="N7" s="32">
        <v>0</v>
      </c>
      <c r="O7" s="24">
        <v>0</v>
      </c>
      <c r="P7" s="24">
        <v>0</v>
      </c>
      <c r="Q7" s="24">
        <v>0</v>
      </c>
      <c r="R7" s="24">
        <v>1</v>
      </c>
      <c r="S7" s="25" t="s">
        <v>0</v>
      </c>
      <c r="T7" s="37">
        <f t="shared" si="5"/>
        <v>1</v>
      </c>
      <c r="U7" s="26" t="s">
        <v>74</v>
      </c>
      <c r="V7" s="38">
        <v>6</v>
      </c>
      <c r="W7" s="2">
        <v>20</v>
      </c>
    </row>
    <row r="8" spans="8:22" ht="18" customHeight="1">
      <c r="H8" s="4">
        <f>SUM(H2:H7)</f>
        <v>15</v>
      </c>
      <c r="I8" s="4" t="e">
        <f>SUM(I2:I7)</f>
        <v>#NAME?</v>
      </c>
      <c r="J8" s="4" t="e">
        <f>SUM(J2:J7)/2</f>
        <v>#NAME?</v>
      </c>
      <c r="K8" s="4"/>
      <c r="L8" s="3"/>
      <c r="M8" s="2"/>
      <c r="T8" s="4">
        <f>SUM(T2:T7)</f>
        <v>15</v>
      </c>
      <c r="U8" s="4"/>
      <c r="V8" s="4">
        <f>SUM(V2:V7)</f>
        <v>21</v>
      </c>
    </row>
    <row r="9" spans="9:13" ht="18" customHeight="1">
      <c r="I9" s="3"/>
      <c r="J9" s="3"/>
      <c r="K9" s="3"/>
      <c r="L9" s="3"/>
      <c r="M9" s="2"/>
    </row>
  </sheetData>
  <sheetProtection/>
  <conditionalFormatting sqref="O4">
    <cfRule type="expression" priority="1" dxfId="0" stopIfTrue="1">
      <formula>(LEFT($C4,6)="BSV 63")</formula>
    </cfRule>
  </conditionalFormatting>
  <conditionalFormatting sqref="N5">
    <cfRule type="expression" priority="4" dxfId="0" stopIfTrue="1">
      <formula>(LEFT($C5,6)="BSV 63")</formula>
    </cfRule>
  </conditionalFormatting>
  <conditionalFormatting sqref="Q2">
    <cfRule type="expression" priority="3" dxfId="0" stopIfTrue="1">
      <formula>(LEFT($C2,6)="BSV 63")</formula>
    </cfRule>
  </conditionalFormatting>
  <conditionalFormatting sqref="P3">
    <cfRule type="expression" priority="2" dxfId="0" stopIfTrue="1">
      <formula>(LEFT($C3,6)="BSV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79" r:id="rId1"/>
  <headerFooter alignWithMargins="0">
    <oddHeader>&amp;C&amp;12April-Schnellschach 2018 bei ChWe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7">
    <pageSetUpPr fitToPage="1"/>
  </sheetPr>
  <dimension ref="B1:AA13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 outlineLevelCol="1"/>
  <cols>
    <col min="1" max="1" width="2.7109375" style="1" customWidth="1"/>
    <col min="2" max="2" width="22.003906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8" width="16.57421875" style="1" hidden="1" customWidth="1" outlineLevel="1"/>
    <col min="9" max="9" width="13.7109375" style="1" hidden="1" customWidth="1" outlineLevel="1"/>
    <col min="10" max="10" width="8.28125" style="1" hidden="1" customWidth="1" outlineLevel="1"/>
    <col min="11" max="11" width="8.28125" style="1" hidden="1" customWidth="1" outlineLevel="1" collapsed="1"/>
    <col min="12" max="12" width="30.00390625" style="1" hidden="1" customWidth="1" outlineLevel="1"/>
    <col min="13" max="13" width="21.57421875" style="1" customWidth="1" collapsed="1"/>
    <col min="14" max="23" width="3.8515625" style="1" customWidth="1"/>
    <col min="24" max="24" width="5.140625" style="1" bestFit="1" customWidth="1"/>
    <col min="25" max="25" width="8.421875" style="1" bestFit="1" customWidth="1"/>
    <col min="26" max="26" width="6.00390625" style="1" bestFit="1" customWidth="1"/>
    <col min="27" max="27" width="4.140625" style="1" bestFit="1" customWidth="1"/>
    <col min="28" max="16384" width="11.421875" style="1" customWidth="1"/>
  </cols>
  <sheetData>
    <row r="1" spans="2:27" s="8" customFormat="1" ht="18" customHeight="1" thickBot="1">
      <c r="B1" s="5">
        <v>43245</v>
      </c>
      <c r="C1" s="6" t="s">
        <v>1</v>
      </c>
      <c r="D1" s="27" t="s">
        <v>20</v>
      </c>
      <c r="E1" s="7" t="s">
        <v>5</v>
      </c>
      <c r="F1" s="27" t="s">
        <v>6</v>
      </c>
      <c r="G1" s="6"/>
      <c r="H1" s="7" t="s">
        <v>23</v>
      </c>
      <c r="I1" s="7" t="s">
        <v>21</v>
      </c>
      <c r="J1" s="7" t="s">
        <v>22</v>
      </c>
      <c r="K1" s="7" t="s">
        <v>20</v>
      </c>
      <c r="L1" s="7" t="s">
        <v>24</v>
      </c>
      <c r="M1" s="7" t="s">
        <v>25</v>
      </c>
      <c r="N1" s="7">
        <v>1</v>
      </c>
      <c r="O1" s="7">
        <v>2</v>
      </c>
      <c r="P1" s="7">
        <v>3</v>
      </c>
      <c r="Q1" s="7">
        <v>4</v>
      </c>
      <c r="R1" s="7">
        <v>5</v>
      </c>
      <c r="S1" s="7">
        <v>6</v>
      </c>
      <c r="T1" s="7">
        <v>7</v>
      </c>
      <c r="U1" s="7">
        <v>8</v>
      </c>
      <c r="V1" s="7">
        <v>9</v>
      </c>
      <c r="W1" s="7">
        <v>10</v>
      </c>
      <c r="X1" s="7" t="s">
        <v>3</v>
      </c>
      <c r="Y1" s="7" t="s">
        <v>9</v>
      </c>
      <c r="Z1" s="7" t="s">
        <v>2</v>
      </c>
      <c r="AA1" s="7" t="s">
        <v>4</v>
      </c>
    </row>
    <row r="2" spans="2:27" ht="18" customHeight="1">
      <c r="B2" s="1" t="s">
        <v>14</v>
      </c>
      <c r="C2" s="1" t="s">
        <v>7</v>
      </c>
      <c r="D2" s="1">
        <v>2139</v>
      </c>
      <c r="E2" s="2" t="s">
        <v>5</v>
      </c>
      <c r="F2" s="1">
        <v>32</v>
      </c>
      <c r="G2" s="1">
        <v>1</v>
      </c>
      <c r="H2" s="2">
        <f aca="true" t="shared" si="0" ref="H2:H11">SUM(N2:V2)</f>
        <v>5</v>
      </c>
      <c r="I2" s="3" t="e">
        <f aca="true" t="shared" si="1" ref="I2:I8">GetRealePunkte(N2)+H2-H2</f>
        <v>#NAME?</v>
      </c>
      <c r="J2" s="3" t="e">
        <f aca="true" t="shared" si="2" ref="J2:J8">GetPartieCount(N2)+H2-H2</f>
        <v>#NAME?</v>
      </c>
      <c r="K2" s="1">
        <v>2139</v>
      </c>
      <c r="L2" s="3" t="e">
        <f aca="true" t="shared" si="3" ref="L2:L8">GetGekappteGegnerAvgSelo(N2)+H2-H2+K2-K2</f>
        <v>#NAME?</v>
      </c>
      <c r="M2" s="36" t="e">
        <f aca="true" t="shared" si="4" ref="M2:M8">I2&amp;"&lt;"&amp;J2&amp;"&lt;"&amp;L2</f>
        <v>#NAME?</v>
      </c>
      <c r="N2" s="18" t="s">
        <v>0</v>
      </c>
      <c r="O2" s="19">
        <v>1</v>
      </c>
      <c r="P2" s="19">
        <v>1</v>
      </c>
      <c r="Q2" s="19">
        <v>1</v>
      </c>
      <c r="R2" s="19">
        <v>1</v>
      </c>
      <c r="S2" s="19"/>
      <c r="T2" s="19"/>
      <c r="U2" s="19">
        <v>1</v>
      </c>
      <c r="V2" s="19"/>
      <c r="W2" s="31">
        <v>1</v>
      </c>
      <c r="X2" s="3">
        <f aca="true" t="shared" si="5" ref="X2:X11">SUM(N2:W2)</f>
        <v>6</v>
      </c>
      <c r="Y2" s="26" t="s">
        <v>79</v>
      </c>
      <c r="Z2" s="2">
        <v>1</v>
      </c>
      <c r="AA2" s="2">
        <v>35</v>
      </c>
    </row>
    <row r="3" spans="2:27" ht="18" customHeight="1">
      <c r="B3" s="1" t="s">
        <v>26</v>
      </c>
      <c r="C3" s="1" t="s">
        <v>7</v>
      </c>
      <c r="D3" s="1">
        <v>1874</v>
      </c>
      <c r="E3" s="2" t="s">
        <v>5</v>
      </c>
      <c r="F3" s="1">
        <v>63</v>
      </c>
      <c r="G3" s="1">
        <v>2</v>
      </c>
      <c r="H3" s="2">
        <f t="shared" si="0"/>
        <v>3</v>
      </c>
      <c r="I3" s="3" t="e">
        <f t="shared" si="1"/>
        <v>#NAME?</v>
      </c>
      <c r="J3" s="3" t="e">
        <f t="shared" si="2"/>
        <v>#NAME?</v>
      </c>
      <c r="K3" s="1">
        <v>1874</v>
      </c>
      <c r="L3" s="3" t="e">
        <f t="shared" si="3"/>
        <v>#NAME?</v>
      </c>
      <c r="M3" s="36" t="e">
        <f t="shared" si="4"/>
        <v>#NAME?</v>
      </c>
      <c r="N3" s="20">
        <v>0</v>
      </c>
      <c r="O3" s="21" t="s">
        <v>0</v>
      </c>
      <c r="P3" s="22">
        <v>1</v>
      </c>
      <c r="Q3" s="41">
        <v>0.5</v>
      </c>
      <c r="R3" s="41">
        <v>0.5</v>
      </c>
      <c r="S3" s="22"/>
      <c r="T3" s="22"/>
      <c r="U3" s="22">
        <v>1</v>
      </c>
      <c r="V3" s="22"/>
      <c r="W3" s="23">
        <v>1</v>
      </c>
      <c r="X3" s="2">
        <f t="shared" si="5"/>
        <v>4</v>
      </c>
      <c r="Y3" s="26" t="s">
        <v>51</v>
      </c>
      <c r="Z3" s="2">
        <v>2</v>
      </c>
      <c r="AA3" s="2">
        <v>30</v>
      </c>
    </row>
    <row r="4" spans="2:27" ht="18" customHeight="1">
      <c r="B4" s="1" t="s">
        <v>36</v>
      </c>
      <c r="C4" s="1" t="s">
        <v>7</v>
      </c>
      <c r="D4" s="1">
        <v>1970</v>
      </c>
      <c r="E4" s="1" t="s">
        <v>5</v>
      </c>
      <c r="F4" s="1">
        <v>71</v>
      </c>
      <c r="G4" s="1">
        <v>3</v>
      </c>
      <c r="H4" s="2">
        <f t="shared" si="0"/>
        <v>3.5</v>
      </c>
      <c r="I4" s="3" t="e">
        <f>GetRealePunkte(N4)+H4-H4</f>
        <v>#NAME?</v>
      </c>
      <c r="J4" s="3" t="e">
        <f>GetPartieCount(N4)+H4-H4</f>
        <v>#NAME?</v>
      </c>
      <c r="K4" s="1">
        <v>1970</v>
      </c>
      <c r="L4" s="3" t="e">
        <f>GetGekappteGegnerAvgSelo(N4)+H4-H4+K4-K4</f>
        <v>#NAME?</v>
      </c>
      <c r="M4" s="36" t="e">
        <f>I4&amp;"&lt;"&amp;J4&amp;"&lt;"&amp;L4</f>
        <v>#NAME?</v>
      </c>
      <c r="N4" s="20">
        <v>0</v>
      </c>
      <c r="O4" s="22">
        <v>0</v>
      </c>
      <c r="P4" s="21" t="s">
        <v>0</v>
      </c>
      <c r="Q4" s="22">
        <v>1</v>
      </c>
      <c r="R4" s="22"/>
      <c r="S4" s="22">
        <v>1</v>
      </c>
      <c r="T4" s="22">
        <v>1</v>
      </c>
      <c r="U4" s="22"/>
      <c r="V4" s="41">
        <v>0.5</v>
      </c>
      <c r="W4" s="23"/>
      <c r="X4" s="3">
        <f t="shared" si="5"/>
        <v>3.5</v>
      </c>
      <c r="Y4" s="26" t="s">
        <v>80</v>
      </c>
      <c r="Z4" s="2">
        <v>3</v>
      </c>
      <c r="AA4" s="2">
        <v>26</v>
      </c>
    </row>
    <row r="5" spans="2:27" ht="18" customHeight="1">
      <c r="B5" s="1" t="s">
        <v>75</v>
      </c>
      <c r="C5" s="1" t="s">
        <v>76</v>
      </c>
      <c r="D5" s="1">
        <v>1905</v>
      </c>
      <c r="E5" s="1" t="s">
        <v>5</v>
      </c>
      <c r="F5" s="1">
        <v>12</v>
      </c>
      <c r="G5" s="1">
        <v>4</v>
      </c>
      <c r="H5" s="2">
        <f t="shared" si="0"/>
        <v>3.5</v>
      </c>
      <c r="I5" s="3" t="e">
        <f t="shared" si="1"/>
        <v>#NAME?</v>
      </c>
      <c r="J5" s="3" t="e">
        <f t="shared" si="2"/>
        <v>#NAME?</v>
      </c>
      <c r="K5" s="1">
        <v>1905</v>
      </c>
      <c r="L5" s="3" t="e">
        <f t="shared" si="3"/>
        <v>#NAME?</v>
      </c>
      <c r="M5" s="36" t="e">
        <f t="shared" si="4"/>
        <v>#NAME?</v>
      </c>
      <c r="N5" s="20">
        <v>0</v>
      </c>
      <c r="O5" s="41">
        <v>0.5</v>
      </c>
      <c r="P5" s="22">
        <v>0</v>
      </c>
      <c r="Q5" s="21" t="s">
        <v>0</v>
      </c>
      <c r="R5" s="48">
        <v>1</v>
      </c>
      <c r="S5" s="22"/>
      <c r="T5" s="22"/>
      <c r="U5" s="22">
        <v>1</v>
      </c>
      <c r="V5" s="22">
        <v>1</v>
      </c>
      <c r="W5" s="23"/>
      <c r="X5" s="49">
        <f t="shared" si="5"/>
        <v>3.5</v>
      </c>
      <c r="Y5" s="47" t="s">
        <v>38</v>
      </c>
      <c r="Z5" s="2">
        <v>4</v>
      </c>
      <c r="AA5" s="2">
        <v>23</v>
      </c>
    </row>
    <row r="6" spans="2:27" ht="18" customHeight="1">
      <c r="B6" s="1" t="s">
        <v>77</v>
      </c>
      <c r="C6" s="1" t="s">
        <v>12</v>
      </c>
      <c r="D6" s="1">
        <v>1887</v>
      </c>
      <c r="E6" s="2" t="s">
        <v>5</v>
      </c>
      <c r="F6" s="1">
        <v>37</v>
      </c>
      <c r="G6" s="1">
        <v>5</v>
      </c>
      <c r="H6" s="2">
        <f t="shared" si="0"/>
        <v>3.5</v>
      </c>
      <c r="I6" s="3" t="e">
        <f t="shared" si="1"/>
        <v>#NAME?</v>
      </c>
      <c r="J6" s="3" t="e">
        <f t="shared" si="2"/>
        <v>#NAME?</v>
      </c>
      <c r="K6" s="1">
        <v>1887</v>
      </c>
      <c r="L6" s="3" t="e">
        <f t="shared" si="3"/>
        <v>#NAME?</v>
      </c>
      <c r="M6" s="36" t="e">
        <f t="shared" si="4"/>
        <v>#NAME?</v>
      </c>
      <c r="N6" s="20">
        <v>0</v>
      </c>
      <c r="O6" s="41">
        <v>0.5</v>
      </c>
      <c r="P6" s="22"/>
      <c r="Q6" s="48">
        <v>0</v>
      </c>
      <c r="R6" s="21" t="s">
        <v>0</v>
      </c>
      <c r="S6" s="22">
        <v>1</v>
      </c>
      <c r="T6" s="22">
        <v>1</v>
      </c>
      <c r="U6" s="22"/>
      <c r="V6" s="22">
        <v>1</v>
      </c>
      <c r="W6" s="23"/>
      <c r="X6" s="49">
        <f t="shared" si="5"/>
        <v>3.5</v>
      </c>
      <c r="Y6" s="47" t="s">
        <v>38</v>
      </c>
      <c r="Z6" s="2">
        <v>5</v>
      </c>
      <c r="AA6" s="2">
        <v>21</v>
      </c>
    </row>
    <row r="7" spans="2:27" ht="18" customHeight="1">
      <c r="B7" s="1" t="s">
        <v>78</v>
      </c>
      <c r="C7" s="1" t="s">
        <v>7</v>
      </c>
      <c r="D7" s="1">
        <v>1442</v>
      </c>
      <c r="E7" s="2" t="s">
        <v>5</v>
      </c>
      <c r="F7" s="1">
        <v>3</v>
      </c>
      <c r="G7" s="1">
        <v>6</v>
      </c>
      <c r="H7" s="2">
        <f t="shared" si="0"/>
        <v>2</v>
      </c>
      <c r="I7" s="3" t="e">
        <f t="shared" si="1"/>
        <v>#NAME?</v>
      </c>
      <c r="J7" s="3" t="e">
        <f t="shared" si="2"/>
        <v>#NAME?</v>
      </c>
      <c r="K7" s="1">
        <v>1442</v>
      </c>
      <c r="L7" s="3" t="e">
        <f t="shared" si="3"/>
        <v>#NAME?</v>
      </c>
      <c r="M7" s="36" t="e">
        <f t="shared" si="4"/>
        <v>#NAME?</v>
      </c>
      <c r="N7" s="20"/>
      <c r="O7" s="22"/>
      <c r="P7" s="22">
        <v>0</v>
      </c>
      <c r="Q7" s="22"/>
      <c r="R7" s="22">
        <v>0</v>
      </c>
      <c r="S7" s="21" t="s">
        <v>0</v>
      </c>
      <c r="T7" s="22">
        <v>1</v>
      </c>
      <c r="U7" s="22">
        <v>0</v>
      </c>
      <c r="V7" s="22">
        <v>1</v>
      </c>
      <c r="W7" s="23">
        <v>1</v>
      </c>
      <c r="X7" s="3">
        <f t="shared" si="5"/>
        <v>3</v>
      </c>
      <c r="Y7" s="26" t="s">
        <v>81</v>
      </c>
      <c r="Z7" s="2">
        <v>6</v>
      </c>
      <c r="AA7" s="2">
        <v>20</v>
      </c>
    </row>
    <row r="8" spans="2:27" ht="18" customHeight="1">
      <c r="B8" s="1" t="s">
        <v>28</v>
      </c>
      <c r="C8" s="1" t="s">
        <v>7</v>
      </c>
      <c r="D8" s="1">
        <v>1739</v>
      </c>
      <c r="E8" s="2" t="s">
        <v>5</v>
      </c>
      <c r="F8" s="1">
        <v>15</v>
      </c>
      <c r="G8" s="1">
        <v>7</v>
      </c>
      <c r="H8" s="2">
        <f t="shared" si="0"/>
        <v>2</v>
      </c>
      <c r="I8" s="3" t="e">
        <f t="shared" si="1"/>
        <v>#NAME?</v>
      </c>
      <c r="J8" s="3" t="e">
        <f t="shared" si="2"/>
        <v>#NAME?</v>
      </c>
      <c r="K8" s="1">
        <v>1739</v>
      </c>
      <c r="L8" s="3" t="e">
        <f t="shared" si="3"/>
        <v>#NAME?</v>
      </c>
      <c r="M8" s="36" t="e">
        <f t="shared" si="4"/>
        <v>#NAME?</v>
      </c>
      <c r="N8" s="20"/>
      <c r="O8" s="22"/>
      <c r="P8" s="22">
        <v>0</v>
      </c>
      <c r="Q8" s="22"/>
      <c r="R8" s="22">
        <v>0</v>
      </c>
      <c r="S8" s="22">
        <v>0</v>
      </c>
      <c r="T8" s="21" t="s">
        <v>0</v>
      </c>
      <c r="U8" s="22">
        <v>1</v>
      </c>
      <c r="V8" s="22">
        <v>1</v>
      </c>
      <c r="W8" s="23">
        <v>0</v>
      </c>
      <c r="X8" s="3">
        <f t="shared" si="5"/>
        <v>2</v>
      </c>
      <c r="Y8" s="26" t="s">
        <v>69</v>
      </c>
      <c r="Z8" s="2">
        <v>7</v>
      </c>
      <c r="AA8" s="2">
        <v>19</v>
      </c>
    </row>
    <row r="9" spans="2:27" ht="18" customHeight="1">
      <c r="B9" s="1" t="s">
        <v>27</v>
      </c>
      <c r="C9" s="1" t="s">
        <v>7</v>
      </c>
      <c r="D9" s="1">
        <v>1813</v>
      </c>
      <c r="E9" s="1" t="s">
        <v>5</v>
      </c>
      <c r="F9" s="1">
        <v>39</v>
      </c>
      <c r="G9" s="1">
        <v>8</v>
      </c>
      <c r="H9" s="2">
        <f t="shared" si="0"/>
        <v>1</v>
      </c>
      <c r="I9" s="3" t="e">
        <f>GetRealePunkte(N9)+H9-H9</f>
        <v>#NAME?</v>
      </c>
      <c r="J9" s="3" t="e">
        <f>GetPartieCount(N9)+H9-H9</f>
        <v>#NAME?</v>
      </c>
      <c r="K9" s="1">
        <v>1813</v>
      </c>
      <c r="L9" s="3" t="e">
        <f>GetGekappteGegnerAvgSelo(N9)+H9-H9+K9-K9</f>
        <v>#NAME?</v>
      </c>
      <c r="M9" s="36" t="e">
        <f>I9&amp;"&lt;"&amp;J9&amp;"&lt;"&amp;L9</f>
        <v>#NAME?</v>
      </c>
      <c r="N9" s="20">
        <v>0</v>
      </c>
      <c r="O9" s="22">
        <v>0</v>
      </c>
      <c r="P9" s="22"/>
      <c r="Q9" s="22">
        <v>0</v>
      </c>
      <c r="R9" s="22"/>
      <c r="S9" s="22">
        <v>1</v>
      </c>
      <c r="T9" s="22">
        <v>0</v>
      </c>
      <c r="U9" s="21" t="s">
        <v>0</v>
      </c>
      <c r="V9" s="22"/>
      <c r="W9" s="50">
        <v>0.5</v>
      </c>
      <c r="X9" s="3">
        <f t="shared" si="5"/>
        <v>1.5</v>
      </c>
      <c r="Y9" s="26" t="s">
        <v>40</v>
      </c>
      <c r="Z9" s="2">
        <v>8</v>
      </c>
      <c r="AA9" s="2">
        <v>18</v>
      </c>
    </row>
    <row r="10" spans="2:27" ht="18" customHeight="1">
      <c r="B10" s="1" t="s">
        <v>11</v>
      </c>
      <c r="C10" s="1" t="s">
        <v>12</v>
      </c>
      <c r="D10" s="1">
        <v>1606</v>
      </c>
      <c r="E10" s="1" t="s">
        <v>5</v>
      </c>
      <c r="F10" s="1">
        <v>31</v>
      </c>
      <c r="G10" s="1">
        <v>9</v>
      </c>
      <c r="H10" s="2">
        <f t="shared" si="0"/>
        <v>0.5</v>
      </c>
      <c r="I10" s="3" t="e">
        <f>GetRealePunkte(N10)+H10-H10</f>
        <v>#NAME?</v>
      </c>
      <c r="J10" s="3" t="e">
        <f>GetPartieCount(N10)+H10-H10</f>
        <v>#NAME?</v>
      </c>
      <c r="K10" s="1">
        <v>1606</v>
      </c>
      <c r="L10" s="3" t="e">
        <f>GetGekappteGegnerAvgSelo(N10)+H10-H10+K10-K10</f>
        <v>#NAME?</v>
      </c>
      <c r="M10" s="36" t="e">
        <f>I10&amp;"&lt;"&amp;J10&amp;"&lt;"&amp;L10</f>
        <v>#NAME?</v>
      </c>
      <c r="N10" s="20"/>
      <c r="O10" s="22"/>
      <c r="P10" s="41">
        <v>0.5</v>
      </c>
      <c r="Q10" s="22">
        <v>0</v>
      </c>
      <c r="R10" s="22">
        <v>0</v>
      </c>
      <c r="S10" s="22">
        <v>0</v>
      </c>
      <c r="T10" s="22">
        <v>0</v>
      </c>
      <c r="U10" s="22"/>
      <c r="V10" s="21" t="s">
        <v>0</v>
      </c>
      <c r="W10" s="23">
        <v>1</v>
      </c>
      <c r="X10" s="3">
        <f t="shared" si="5"/>
        <v>1.5</v>
      </c>
      <c r="Y10" s="26" t="s">
        <v>82</v>
      </c>
      <c r="Z10" s="2">
        <v>9</v>
      </c>
      <c r="AA10" s="2">
        <v>17</v>
      </c>
    </row>
    <row r="11" spans="2:27" ht="18" customHeight="1" thickBot="1">
      <c r="B11" s="1" t="s">
        <v>29</v>
      </c>
      <c r="C11" s="1" t="s">
        <v>7</v>
      </c>
      <c r="D11" s="1">
        <v>1149</v>
      </c>
      <c r="E11" s="2" t="s">
        <v>5</v>
      </c>
      <c r="F11" s="1">
        <v>11</v>
      </c>
      <c r="G11" s="1">
        <v>10</v>
      </c>
      <c r="H11" s="2">
        <f t="shared" si="0"/>
        <v>1.5</v>
      </c>
      <c r="I11" s="3" t="e">
        <f>GetRealePunkte(N11)+H11-H11</f>
        <v>#NAME?</v>
      </c>
      <c r="J11" s="3" t="e">
        <f>GetPartieCount(N11)+H11-H11</f>
        <v>#NAME?</v>
      </c>
      <c r="K11" s="1">
        <v>1149</v>
      </c>
      <c r="L11" s="3" t="e">
        <f>GetGekappteGegnerAvgSelo(N11)+H11-H11+K11-K11</f>
        <v>#NAME?</v>
      </c>
      <c r="M11" s="36" t="e">
        <f>I11&amp;"&lt;"&amp;J11&amp;"&lt;"&amp;L11</f>
        <v>#NAME?</v>
      </c>
      <c r="N11" s="32">
        <v>0</v>
      </c>
      <c r="O11" s="24">
        <v>0</v>
      </c>
      <c r="P11" s="24"/>
      <c r="Q11" s="24"/>
      <c r="R11" s="24"/>
      <c r="S11" s="24">
        <v>0</v>
      </c>
      <c r="T11" s="24">
        <v>1</v>
      </c>
      <c r="U11" s="51">
        <v>0.5</v>
      </c>
      <c r="V11" s="24">
        <v>0</v>
      </c>
      <c r="W11" s="25" t="s">
        <v>0</v>
      </c>
      <c r="X11" s="37">
        <f t="shared" si="5"/>
        <v>1.5</v>
      </c>
      <c r="Y11" s="26" t="s">
        <v>54</v>
      </c>
      <c r="Z11" s="38">
        <v>10</v>
      </c>
      <c r="AA11" s="2">
        <v>16</v>
      </c>
    </row>
    <row r="12" spans="8:26" ht="18" customHeight="1">
      <c r="H12" s="4">
        <f>SUM(H2:H10)</f>
        <v>24</v>
      </c>
      <c r="I12" s="4" t="e">
        <f>SUM(I2:I10)</f>
        <v>#NAME?</v>
      </c>
      <c r="J12" s="4" t="e">
        <f>SUM(J2:J10)/2</f>
        <v>#NAME?</v>
      </c>
      <c r="K12" s="4"/>
      <c r="L12" s="3"/>
      <c r="M12" s="2"/>
      <c r="X12" s="4">
        <f>SUM(X2:X10)</f>
        <v>28.5</v>
      </c>
      <c r="Y12" s="4"/>
      <c r="Z12" s="4">
        <f>SUM(Z2:Z10)</f>
        <v>45</v>
      </c>
    </row>
    <row r="13" spans="9:13" ht="18" customHeight="1">
      <c r="I13" s="3"/>
      <c r="J13" s="3"/>
      <c r="K13" s="3"/>
      <c r="L13" s="3"/>
      <c r="M13" s="2"/>
    </row>
  </sheetData>
  <sheetProtection/>
  <conditionalFormatting sqref="V4 O6 P10 U11 W9">
    <cfRule type="expression" priority="5" dxfId="0" stopIfTrue="1">
      <formula>(LEFT($C4,6)="BSV 63")</formula>
    </cfRule>
  </conditionalFormatting>
  <conditionalFormatting sqref="Q3">
    <cfRule type="expression" priority="8" dxfId="0" stopIfTrue="1">
      <formula>(LEFT($C3,6)="BSV 63")</formula>
    </cfRule>
  </conditionalFormatting>
  <conditionalFormatting sqref="O5">
    <cfRule type="expression" priority="7" dxfId="0" stopIfTrue="1">
      <formula>(LEFT($C5,6)="BSV 63")</formula>
    </cfRule>
  </conditionalFormatting>
  <conditionalFormatting sqref="R3">
    <cfRule type="expression" priority="6" dxfId="0" stopIfTrue="1">
      <formula>(LEFT($C3,6)="BSV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70" r:id="rId1"/>
  <headerFooter alignWithMargins="0">
    <oddHeader>&amp;C&amp;12Mai-Schnellschach 2018 bei ChWe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8">
    <pageSetUpPr fitToPage="1"/>
  </sheetPr>
  <dimension ref="B1:AC13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 outlineLevelCol="1"/>
  <cols>
    <col min="1" max="1" width="2.7109375" style="1" customWidth="1"/>
    <col min="2" max="2" width="22.003906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8" width="16.57421875" style="1" hidden="1" customWidth="1" outlineLevel="1"/>
    <col min="9" max="9" width="13.7109375" style="1" hidden="1" customWidth="1" outlineLevel="1"/>
    <col min="10" max="10" width="8.28125" style="1" hidden="1" customWidth="1" outlineLevel="1"/>
    <col min="11" max="11" width="8.28125" style="1" hidden="1" customWidth="1" outlineLevel="1" collapsed="1"/>
    <col min="12" max="12" width="30.00390625" style="1" hidden="1" customWidth="1" outlineLevel="1"/>
    <col min="13" max="13" width="21.57421875" style="1" customWidth="1" collapsed="1"/>
    <col min="14" max="23" width="3.8515625" style="1" customWidth="1"/>
    <col min="24" max="24" width="5.140625" style="1" bestFit="1" customWidth="1"/>
    <col min="25" max="25" width="8.421875" style="1" bestFit="1" customWidth="1"/>
    <col min="26" max="26" width="10.00390625" style="1" bestFit="1" customWidth="1"/>
    <col min="27" max="27" width="8.421875" style="1" customWidth="1"/>
    <col min="28" max="28" width="6.00390625" style="1" bestFit="1" customWidth="1"/>
    <col min="29" max="29" width="4.140625" style="1" bestFit="1" customWidth="1"/>
    <col min="30" max="16384" width="11.421875" style="1" customWidth="1"/>
  </cols>
  <sheetData>
    <row r="1" spans="2:29" s="8" customFormat="1" ht="18" customHeight="1" thickBot="1">
      <c r="B1" s="5">
        <v>43280</v>
      </c>
      <c r="C1" s="6" t="s">
        <v>1</v>
      </c>
      <c r="D1" s="27" t="s">
        <v>20</v>
      </c>
      <c r="E1" s="7" t="s">
        <v>5</v>
      </c>
      <c r="F1" s="27" t="s">
        <v>6</v>
      </c>
      <c r="G1" s="6"/>
      <c r="H1" s="7" t="s">
        <v>23</v>
      </c>
      <c r="I1" s="7" t="s">
        <v>21</v>
      </c>
      <c r="J1" s="7" t="s">
        <v>22</v>
      </c>
      <c r="K1" s="7" t="s">
        <v>20</v>
      </c>
      <c r="L1" s="7" t="s">
        <v>24</v>
      </c>
      <c r="M1" s="7" t="s">
        <v>25</v>
      </c>
      <c r="N1" s="7">
        <v>1</v>
      </c>
      <c r="O1" s="7">
        <v>2</v>
      </c>
      <c r="P1" s="7">
        <v>3</v>
      </c>
      <c r="Q1" s="7">
        <v>4</v>
      </c>
      <c r="R1" s="7">
        <v>5</v>
      </c>
      <c r="S1" s="7">
        <v>6</v>
      </c>
      <c r="T1" s="7">
        <v>7</v>
      </c>
      <c r="U1" s="7">
        <v>8</v>
      </c>
      <c r="V1" s="7">
        <v>9</v>
      </c>
      <c r="W1" s="7">
        <v>10</v>
      </c>
      <c r="X1" s="7" t="s">
        <v>3</v>
      </c>
      <c r="Y1" s="7" t="s">
        <v>9</v>
      </c>
      <c r="Z1" s="7" t="s">
        <v>83</v>
      </c>
      <c r="AA1" s="7" t="s">
        <v>9</v>
      </c>
      <c r="AB1" s="7" t="s">
        <v>2</v>
      </c>
      <c r="AC1" s="7" t="s">
        <v>4</v>
      </c>
    </row>
    <row r="2" spans="2:29" ht="18" customHeight="1">
      <c r="B2" s="1" t="s">
        <v>33</v>
      </c>
      <c r="C2" s="1" t="s">
        <v>7</v>
      </c>
      <c r="D2" s="1">
        <v>1931</v>
      </c>
      <c r="E2" s="2" t="s">
        <v>5</v>
      </c>
      <c r="F2" s="1">
        <v>56</v>
      </c>
      <c r="G2" s="1">
        <v>1</v>
      </c>
      <c r="H2" s="2">
        <f aca="true" t="shared" si="0" ref="H2:H11">SUM(N2:V2)</f>
        <v>4.5</v>
      </c>
      <c r="I2" s="3" t="e">
        <f aca="true" t="shared" si="1" ref="I2:I8">GetRealePunkte(N2)+H2-H2</f>
        <v>#NAME?</v>
      </c>
      <c r="J2" s="3" t="e">
        <f aca="true" t="shared" si="2" ref="J2:J8">GetPartieCount(N2)+H2-H2</f>
        <v>#NAME?</v>
      </c>
      <c r="K2" s="1">
        <v>1931</v>
      </c>
      <c r="L2" s="3" t="e">
        <f aca="true" t="shared" si="3" ref="L2:L8">GetGekappteGegnerAvgSelo(N2)+H2-H2+K2-K2</f>
        <v>#NAME?</v>
      </c>
      <c r="M2" s="36" t="e">
        <f aca="true" t="shared" si="4" ref="M2:M8">I2&amp;"&lt;"&amp;J2&amp;"&lt;"&amp;L2</f>
        <v>#NAME?</v>
      </c>
      <c r="N2" s="18" t="s">
        <v>0</v>
      </c>
      <c r="O2" s="42">
        <v>0.5</v>
      </c>
      <c r="P2" s="19">
        <v>1</v>
      </c>
      <c r="Q2" s="19">
        <v>1</v>
      </c>
      <c r="R2" s="19"/>
      <c r="S2" s="19">
        <v>1</v>
      </c>
      <c r="T2" s="54">
        <v>1</v>
      </c>
      <c r="U2" s="19"/>
      <c r="V2" s="19"/>
      <c r="W2" s="31"/>
      <c r="X2" s="3">
        <f aca="true" t="shared" si="5" ref="X2:X11">SUM(N2:W2)</f>
        <v>4.5</v>
      </c>
      <c r="Y2" s="26" t="s">
        <v>85</v>
      </c>
      <c r="Z2" s="52" t="s">
        <v>84</v>
      </c>
      <c r="AA2" s="26" t="s">
        <v>86</v>
      </c>
      <c r="AB2" s="2">
        <v>1</v>
      </c>
      <c r="AC2" s="2">
        <v>35</v>
      </c>
    </row>
    <row r="3" spans="2:29" ht="18" customHeight="1">
      <c r="B3" s="1" t="s">
        <v>15</v>
      </c>
      <c r="C3" s="1" t="s">
        <v>7</v>
      </c>
      <c r="D3" s="1">
        <v>1989</v>
      </c>
      <c r="E3" s="2" t="s">
        <v>5</v>
      </c>
      <c r="F3" s="1">
        <v>17</v>
      </c>
      <c r="G3" s="1">
        <v>2</v>
      </c>
      <c r="H3" s="2">
        <f t="shared" si="0"/>
        <v>3.5</v>
      </c>
      <c r="I3" s="3" t="e">
        <f t="shared" si="1"/>
        <v>#NAME?</v>
      </c>
      <c r="J3" s="3" t="e">
        <f t="shared" si="2"/>
        <v>#NAME?</v>
      </c>
      <c r="K3" s="1">
        <v>1989</v>
      </c>
      <c r="L3" s="3" t="e">
        <f t="shared" si="3"/>
        <v>#NAME?</v>
      </c>
      <c r="M3" s="36" t="e">
        <f t="shared" si="4"/>
        <v>#NAME?</v>
      </c>
      <c r="N3" s="43">
        <v>0.5</v>
      </c>
      <c r="O3" s="21" t="s">
        <v>0</v>
      </c>
      <c r="P3" s="22">
        <v>0</v>
      </c>
      <c r="Q3" s="22"/>
      <c r="R3" s="22">
        <v>1</v>
      </c>
      <c r="S3" s="22"/>
      <c r="T3" s="22"/>
      <c r="U3" s="22">
        <v>1</v>
      </c>
      <c r="V3" s="55">
        <v>1</v>
      </c>
      <c r="W3" s="23"/>
      <c r="X3" s="2">
        <f t="shared" si="5"/>
        <v>3.5</v>
      </c>
      <c r="Y3" s="58" t="s">
        <v>87</v>
      </c>
      <c r="Z3" s="52" t="s">
        <v>84</v>
      </c>
      <c r="AA3" s="58" t="s">
        <v>39</v>
      </c>
      <c r="AB3" s="2">
        <v>2</v>
      </c>
      <c r="AC3" s="2">
        <v>30</v>
      </c>
    </row>
    <row r="4" spans="2:29" ht="18" customHeight="1">
      <c r="B4" s="1" t="s">
        <v>36</v>
      </c>
      <c r="C4" s="1" t="s">
        <v>7</v>
      </c>
      <c r="D4" s="1">
        <v>1954</v>
      </c>
      <c r="E4" s="1" t="s">
        <v>5</v>
      </c>
      <c r="F4" s="1">
        <v>72</v>
      </c>
      <c r="G4" s="1">
        <v>3</v>
      </c>
      <c r="H4" s="2">
        <f t="shared" si="0"/>
        <v>2.5</v>
      </c>
      <c r="I4" s="3" t="e">
        <f>GetRealePunkte(N4)+H4-H4</f>
        <v>#NAME?</v>
      </c>
      <c r="J4" s="3" t="e">
        <f>GetPartieCount(N4)+H4-H4</f>
        <v>#NAME?</v>
      </c>
      <c r="K4" s="1">
        <v>1954</v>
      </c>
      <c r="L4" s="3" t="e">
        <f>GetGekappteGegnerAvgSelo(N4)+H4-H4+K4-K4</f>
        <v>#NAME?</v>
      </c>
      <c r="M4" s="36" t="e">
        <f>I4&amp;"&lt;"&amp;J4&amp;"&lt;"&amp;L4</f>
        <v>#NAME?</v>
      </c>
      <c r="N4" s="20">
        <v>0</v>
      </c>
      <c r="O4" s="22">
        <v>1</v>
      </c>
      <c r="P4" s="21" t="s">
        <v>0</v>
      </c>
      <c r="Q4" s="41">
        <v>0.5</v>
      </c>
      <c r="R4" s="22"/>
      <c r="S4" s="22">
        <v>1</v>
      </c>
      <c r="T4" s="22"/>
      <c r="U4" s="22"/>
      <c r="V4" s="22"/>
      <c r="W4" s="23">
        <v>1</v>
      </c>
      <c r="X4" s="3">
        <f t="shared" si="5"/>
        <v>3.5</v>
      </c>
      <c r="Y4" s="58" t="s">
        <v>88</v>
      </c>
      <c r="Z4" s="26"/>
      <c r="AA4" s="58" t="s">
        <v>88</v>
      </c>
      <c r="AB4" s="2">
        <v>3</v>
      </c>
      <c r="AC4" s="2">
        <v>26</v>
      </c>
    </row>
    <row r="5" spans="2:29" ht="18" customHeight="1">
      <c r="B5" s="1" t="s">
        <v>26</v>
      </c>
      <c r="C5" s="1" t="s">
        <v>7</v>
      </c>
      <c r="D5" s="1">
        <v>1884</v>
      </c>
      <c r="E5" s="1" t="s">
        <v>5</v>
      </c>
      <c r="F5" s="1">
        <v>64</v>
      </c>
      <c r="G5" s="1">
        <v>4</v>
      </c>
      <c r="H5" s="2">
        <f t="shared" si="0"/>
        <v>2</v>
      </c>
      <c r="I5" s="3" t="e">
        <f t="shared" si="1"/>
        <v>#NAME?</v>
      </c>
      <c r="J5" s="3" t="e">
        <f t="shared" si="2"/>
        <v>#NAME?</v>
      </c>
      <c r="K5" s="1">
        <v>1884</v>
      </c>
      <c r="L5" s="3" t="e">
        <f t="shared" si="3"/>
        <v>#NAME?</v>
      </c>
      <c r="M5" s="36" t="e">
        <f t="shared" si="4"/>
        <v>#NAME?</v>
      </c>
      <c r="N5" s="20">
        <v>0</v>
      </c>
      <c r="O5" s="22"/>
      <c r="P5" s="41">
        <v>0.5</v>
      </c>
      <c r="Q5" s="21" t="s">
        <v>0</v>
      </c>
      <c r="R5" s="22"/>
      <c r="S5" s="22"/>
      <c r="T5" s="22"/>
      <c r="U5" s="22">
        <v>1</v>
      </c>
      <c r="V5" s="56">
        <v>0.5</v>
      </c>
      <c r="W5" s="23">
        <v>1</v>
      </c>
      <c r="X5" s="3">
        <f t="shared" si="5"/>
        <v>3</v>
      </c>
      <c r="Y5" s="26" t="s">
        <v>69</v>
      </c>
      <c r="Z5" s="52" t="s">
        <v>89</v>
      </c>
      <c r="AA5" s="26" t="s">
        <v>40</v>
      </c>
      <c r="AB5" s="2">
        <v>4</v>
      </c>
      <c r="AC5" s="2">
        <v>23</v>
      </c>
    </row>
    <row r="6" spans="2:29" ht="18" customHeight="1">
      <c r="B6" s="1" t="s">
        <v>13</v>
      </c>
      <c r="C6" s="1" t="s">
        <v>7</v>
      </c>
      <c r="D6" s="1">
        <v>1863</v>
      </c>
      <c r="E6" s="2" t="s">
        <v>5</v>
      </c>
      <c r="F6" s="1">
        <v>39</v>
      </c>
      <c r="G6" s="1">
        <v>5</v>
      </c>
      <c r="H6" s="2">
        <f t="shared" si="0"/>
        <v>1.5</v>
      </c>
      <c r="I6" s="3" t="e">
        <f t="shared" si="1"/>
        <v>#NAME?</v>
      </c>
      <c r="J6" s="3" t="e">
        <f t="shared" si="2"/>
        <v>#NAME?</v>
      </c>
      <c r="K6" s="1">
        <v>1863</v>
      </c>
      <c r="L6" s="3" t="e">
        <f t="shared" si="3"/>
        <v>#NAME?</v>
      </c>
      <c r="M6" s="36" t="e">
        <f t="shared" si="4"/>
        <v>#NAME?</v>
      </c>
      <c r="N6" s="20"/>
      <c r="O6" s="22"/>
      <c r="P6" s="22">
        <v>0</v>
      </c>
      <c r="Q6" s="22"/>
      <c r="R6" s="21" t="s">
        <v>0</v>
      </c>
      <c r="S6" s="57">
        <v>0.5</v>
      </c>
      <c r="T6" s="55">
        <v>0</v>
      </c>
      <c r="U6" s="22">
        <v>1</v>
      </c>
      <c r="V6" s="22"/>
      <c r="W6" s="23">
        <v>1</v>
      </c>
      <c r="X6" s="49">
        <f t="shared" si="5"/>
        <v>2.5</v>
      </c>
      <c r="Y6" s="47" t="s">
        <v>55</v>
      </c>
      <c r="Z6" s="52" t="s">
        <v>90</v>
      </c>
      <c r="AA6" s="26" t="s">
        <v>55</v>
      </c>
      <c r="AB6" s="2">
        <v>5</v>
      </c>
      <c r="AC6" s="2">
        <v>21</v>
      </c>
    </row>
    <row r="7" spans="2:29" ht="18" customHeight="1">
      <c r="B7" s="1" t="s">
        <v>27</v>
      </c>
      <c r="C7" s="1" t="s">
        <v>7</v>
      </c>
      <c r="D7" s="1">
        <v>1769</v>
      </c>
      <c r="E7" s="2" t="s">
        <v>5</v>
      </c>
      <c r="F7" s="1">
        <v>40</v>
      </c>
      <c r="G7" s="1">
        <v>6</v>
      </c>
      <c r="H7" s="2">
        <f t="shared" si="0"/>
        <v>1.5</v>
      </c>
      <c r="I7" s="3" t="e">
        <f t="shared" si="1"/>
        <v>#NAME?</v>
      </c>
      <c r="J7" s="3" t="e">
        <f t="shared" si="2"/>
        <v>#NAME?</v>
      </c>
      <c r="K7" s="1">
        <v>1769</v>
      </c>
      <c r="L7" s="3" t="e">
        <f t="shared" si="3"/>
        <v>#NAME?</v>
      </c>
      <c r="M7" s="36" t="e">
        <f t="shared" si="4"/>
        <v>#NAME?</v>
      </c>
      <c r="N7" s="20">
        <v>0</v>
      </c>
      <c r="O7" s="22">
        <v>0</v>
      </c>
      <c r="P7" s="22"/>
      <c r="Q7" s="22"/>
      <c r="R7" s="57">
        <v>0.5</v>
      </c>
      <c r="S7" s="21" t="s">
        <v>0</v>
      </c>
      <c r="T7" s="22"/>
      <c r="U7" s="22">
        <v>1</v>
      </c>
      <c r="V7" s="22"/>
      <c r="W7" s="23">
        <v>1</v>
      </c>
      <c r="X7" s="49">
        <f t="shared" si="5"/>
        <v>2.5</v>
      </c>
      <c r="Y7" s="47" t="s">
        <v>55</v>
      </c>
      <c r="Z7" s="26"/>
      <c r="AA7" s="26" t="s">
        <v>55</v>
      </c>
      <c r="AB7" s="2">
        <v>5</v>
      </c>
      <c r="AC7" s="2">
        <v>21</v>
      </c>
    </row>
    <row r="8" spans="2:29" ht="18" customHeight="1">
      <c r="B8" s="1" t="s">
        <v>10</v>
      </c>
      <c r="C8" s="1" t="s">
        <v>7</v>
      </c>
      <c r="D8" s="1">
        <v>2056</v>
      </c>
      <c r="E8" s="2" t="s">
        <v>5</v>
      </c>
      <c r="F8" s="1">
        <v>41</v>
      </c>
      <c r="G8" s="1">
        <v>7</v>
      </c>
      <c r="H8" s="2">
        <f t="shared" si="0"/>
        <v>1</v>
      </c>
      <c r="I8" s="3" t="e">
        <f t="shared" si="1"/>
        <v>#NAME?</v>
      </c>
      <c r="J8" s="3" t="e">
        <f t="shared" si="2"/>
        <v>#NAME?</v>
      </c>
      <c r="K8" s="1">
        <v>2056</v>
      </c>
      <c r="L8" s="3" t="e">
        <f t="shared" si="3"/>
        <v>#NAME?</v>
      </c>
      <c r="M8" s="36" t="e">
        <f t="shared" si="4"/>
        <v>#NAME?</v>
      </c>
      <c r="N8" s="53">
        <v>0</v>
      </c>
      <c r="O8" s="22"/>
      <c r="P8" s="22"/>
      <c r="Q8" s="22"/>
      <c r="R8" s="55">
        <v>1</v>
      </c>
      <c r="S8" s="22"/>
      <c r="T8" s="21" t="s">
        <v>0</v>
      </c>
      <c r="U8" s="22"/>
      <c r="V8" s="22"/>
      <c r="W8" s="23"/>
      <c r="X8" s="3">
        <f t="shared" si="5"/>
        <v>1</v>
      </c>
      <c r="Y8" s="26" t="s">
        <v>70</v>
      </c>
      <c r="Z8" s="26"/>
      <c r="AA8" s="26" t="s">
        <v>70</v>
      </c>
      <c r="AB8" s="2">
        <v>7</v>
      </c>
      <c r="AC8" s="2">
        <v>19</v>
      </c>
    </row>
    <row r="9" spans="2:29" ht="18" customHeight="1">
      <c r="B9" s="1" t="s">
        <v>34</v>
      </c>
      <c r="C9" s="1" t="s">
        <v>7</v>
      </c>
      <c r="D9" s="1">
        <v>1706</v>
      </c>
      <c r="E9" s="1" t="s">
        <v>5</v>
      </c>
      <c r="F9" s="1">
        <v>11</v>
      </c>
      <c r="G9" s="1">
        <v>8</v>
      </c>
      <c r="H9" s="2">
        <f t="shared" si="0"/>
        <v>0</v>
      </c>
      <c r="I9" s="3" t="e">
        <f>GetRealePunkte(N9)+H9-H9</f>
        <v>#NAME?</v>
      </c>
      <c r="J9" s="3" t="e">
        <f>GetPartieCount(N9)+H9-H9</f>
        <v>#NAME?</v>
      </c>
      <c r="K9" s="1">
        <v>1706</v>
      </c>
      <c r="L9" s="3" t="e">
        <f>GetGekappteGegnerAvgSelo(N9)+H9-H9+K9-K9</f>
        <v>#NAME?</v>
      </c>
      <c r="M9" s="36" t="e">
        <f>I9&amp;"&lt;"&amp;J9&amp;"&lt;"&amp;L9</f>
        <v>#NAME?</v>
      </c>
      <c r="N9" s="20"/>
      <c r="O9" s="22"/>
      <c r="P9" s="22">
        <v>0</v>
      </c>
      <c r="Q9" s="22">
        <v>0</v>
      </c>
      <c r="R9" s="22">
        <v>0</v>
      </c>
      <c r="S9" s="22">
        <v>0</v>
      </c>
      <c r="T9" s="22"/>
      <c r="U9" s="21" t="s">
        <v>0</v>
      </c>
      <c r="V9" s="22"/>
      <c r="W9" s="23">
        <v>1</v>
      </c>
      <c r="X9" s="3">
        <f t="shared" si="5"/>
        <v>1</v>
      </c>
      <c r="Y9" s="26" t="s">
        <v>42</v>
      </c>
      <c r="Z9" s="26"/>
      <c r="AA9" s="26" t="s">
        <v>42</v>
      </c>
      <c r="AB9" s="2">
        <v>8</v>
      </c>
      <c r="AC9" s="2">
        <v>18</v>
      </c>
    </row>
    <row r="10" spans="2:29" ht="18" customHeight="1">
      <c r="B10" s="1" t="s">
        <v>30</v>
      </c>
      <c r="C10" s="1" t="s">
        <v>7</v>
      </c>
      <c r="D10" s="1">
        <v>1844</v>
      </c>
      <c r="E10" s="1" t="s">
        <v>5</v>
      </c>
      <c r="F10" s="1">
        <v>24</v>
      </c>
      <c r="G10" s="1">
        <v>9</v>
      </c>
      <c r="H10" s="2">
        <f t="shared" si="0"/>
        <v>0.5</v>
      </c>
      <c r="I10" s="3" t="e">
        <f>GetRealePunkte(N10)+H10-H10</f>
        <v>#NAME?</v>
      </c>
      <c r="J10" s="3" t="e">
        <f>GetPartieCount(N10)+H10-H10</f>
        <v>#NAME?</v>
      </c>
      <c r="K10" s="1">
        <v>1844</v>
      </c>
      <c r="L10" s="3" t="e">
        <f>GetGekappteGegnerAvgSelo(N10)+H10-H10+K10-K10</f>
        <v>#NAME?</v>
      </c>
      <c r="M10" s="36" t="e">
        <f>I10&amp;"&lt;"&amp;J10&amp;"&lt;"&amp;L10</f>
        <v>#NAME?</v>
      </c>
      <c r="N10" s="20"/>
      <c r="O10" s="22"/>
      <c r="P10" s="55">
        <v>0</v>
      </c>
      <c r="Q10" s="56">
        <v>0.5</v>
      </c>
      <c r="R10" s="22"/>
      <c r="S10" s="22"/>
      <c r="T10" s="22"/>
      <c r="U10" s="22"/>
      <c r="V10" s="21" t="s">
        <v>0</v>
      </c>
      <c r="W10" s="23"/>
      <c r="X10" s="3">
        <f t="shared" si="5"/>
        <v>0.5</v>
      </c>
      <c r="Y10" s="26" t="s">
        <v>41</v>
      </c>
      <c r="Z10" s="26"/>
      <c r="AA10" s="26" t="s">
        <v>41</v>
      </c>
      <c r="AB10" s="2">
        <v>9</v>
      </c>
      <c r="AC10" s="2">
        <v>17</v>
      </c>
    </row>
    <row r="11" spans="2:29" ht="18" customHeight="1" thickBot="1">
      <c r="B11" s="1" t="s">
        <v>29</v>
      </c>
      <c r="C11" s="1" t="s">
        <v>7</v>
      </c>
      <c r="D11" s="1">
        <v>1176</v>
      </c>
      <c r="E11" s="1" t="s">
        <v>5</v>
      </c>
      <c r="F11" s="1">
        <v>12</v>
      </c>
      <c r="G11" s="1">
        <v>10</v>
      </c>
      <c r="H11" s="2">
        <f t="shared" si="0"/>
        <v>0</v>
      </c>
      <c r="I11" s="3" t="e">
        <f>GetRealePunkte(N11)+H11-H11</f>
        <v>#NAME?</v>
      </c>
      <c r="J11" s="3" t="e">
        <f>GetPartieCount(N11)+H11-H11</f>
        <v>#NAME?</v>
      </c>
      <c r="K11" s="1">
        <v>1176</v>
      </c>
      <c r="L11" s="3" t="e">
        <f>GetGekappteGegnerAvgSelo(N11)+H11-H11+K11-K11</f>
        <v>#NAME?</v>
      </c>
      <c r="M11" s="36" t="e">
        <f>I11&amp;"&lt;"&amp;J11&amp;"&lt;"&amp;L11</f>
        <v>#NAME?</v>
      </c>
      <c r="N11" s="32"/>
      <c r="O11" s="24">
        <v>0</v>
      </c>
      <c r="P11" s="24"/>
      <c r="Q11" s="24">
        <v>0</v>
      </c>
      <c r="R11" s="24">
        <v>0</v>
      </c>
      <c r="S11" s="24">
        <v>0</v>
      </c>
      <c r="T11" s="24"/>
      <c r="U11" s="24">
        <v>0</v>
      </c>
      <c r="V11" s="24"/>
      <c r="W11" s="25" t="s">
        <v>0</v>
      </c>
      <c r="X11" s="37">
        <f t="shared" si="5"/>
        <v>0</v>
      </c>
      <c r="Y11" s="26" t="s">
        <v>42</v>
      </c>
      <c r="Z11" s="26"/>
      <c r="AA11" s="26" t="s">
        <v>42</v>
      </c>
      <c r="AB11" s="38">
        <v>10</v>
      </c>
      <c r="AC11" s="2">
        <v>16</v>
      </c>
    </row>
    <row r="12" spans="8:28" ht="18" customHeight="1">
      <c r="H12" s="4">
        <f>SUM(H2:H10)</f>
        <v>17</v>
      </c>
      <c r="I12" s="4" t="e">
        <f>SUM(I2:I10)</f>
        <v>#NAME?</v>
      </c>
      <c r="J12" s="4" t="e">
        <f>SUM(J2:J10)/2</f>
        <v>#NAME?</v>
      </c>
      <c r="K12" s="4"/>
      <c r="L12" s="3"/>
      <c r="M12" s="2"/>
      <c r="X12" s="4">
        <f>SUM(X2:X10)</f>
        <v>22</v>
      </c>
      <c r="Y12" s="4"/>
      <c r="Z12" s="4"/>
      <c r="AA12" s="4"/>
      <c r="AB12" s="4">
        <f>SUM(AB2:AB10)</f>
        <v>44</v>
      </c>
    </row>
    <row r="13" spans="9:13" ht="18" customHeight="1">
      <c r="I13" s="3"/>
      <c r="J13" s="3"/>
      <c r="K13" s="3"/>
      <c r="L13" s="3"/>
      <c r="M13" s="2"/>
    </row>
  </sheetData>
  <sheetProtection/>
  <conditionalFormatting sqref="O2">
    <cfRule type="expression" priority="10" dxfId="0" stopIfTrue="1">
      <formula>(LEFT($C2,6)="BSV 63")</formula>
    </cfRule>
  </conditionalFormatting>
  <conditionalFormatting sqref="N3">
    <cfRule type="expression" priority="9" dxfId="0" stopIfTrue="1">
      <formula>(LEFT($C3,6)="BSV 63")</formula>
    </cfRule>
  </conditionalFormatting>
  <conditionalFormatting sqref="Q4">
    <cfRule type="expression" priority="8" dxfId="0" stopIfTrue="1">
      <formula>(LEFT($C4,6)="BSV 63")</formula>
    </cfRule>
  </conditionalFormatting>
  <conditionalFormatting sqref="P5">
    <cfRule type="expression" priority="7" dxfId="0" stopIfTrue="1">
      <formula>(LEFT($C5,6)="BSV 63")</formula>
    </cfRule>
  </conditionalFormatting>
  <conditionalFormatting sqref="S6">
    <cfRule type="expression" priority="5" dxfId="0" stopIfTrue="1">
      <formula>(LEFT($C6,6)="BSV 63")</formula>
    </cfRule>
  </conditionalFormatting>
  <conditionalFormatting sqref="R7">
    <cfRule type="expression" priority="4" dxfId="0" stopIfTrue="1">
      <formula>(LEFT($C7,6)="BSV 63")</formula>
    </cfRule>
  </conditionalFormatting>
  <conditionalFormatting sqref="Q10">
    <cfRule type="expression" priority="3" dxfId="0" stopIfTrue="1">
      <formula>(LEFT($C10,6)="BSV 63")</formula>
    </cfRule>
  </conditionalFormatting>
  <conditionalFormatting sqref="V5">
    <cfRule type="expression" priority="2" dxfId="0" stopIfTrue="1">
      <formula>(LEFT($C5,6)="BSV 63")</formula>
    </cfRule>
  </conditionalFormatting>
  <conditionalFormatting sqref="V5">
    <cfRule type="expression" priority="1" dxfId="0" stopIfTrue="1">
      <formula>(LEFT($C5,6)="BSV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61" r:id="rId1"/>
  <headerFooter alignWithMargins="0">
    <oddHeader>&amp;C&amp;12Juni-Schnellschach 2018 bei ChWe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9">
    <pageSetUpPr fitToPage="1"/>
  </sheetPr>
  <dimension ref="B1:AG19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 outlineLevelCol="1"/>
  <cols>
    <col min="1" max="1" width="2.7109375" style="1" customWidth="1"/>
    <col min="2" max="2" width="22.003906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8" width="16.57421875" style="1" hidden="1" customWidth="1" outlineLevel="1"/>
    <col min="9" max="9" width="13.7109375" style="1" hidden="1" customWidth="1" outlineLevel="1"/>
    <col min="10" max="10" width="8.28125" style="1" hidden="1" customWidth="1" outlineLevel="1"/>
    <col min="11" max="11" width="8.28125" style="1" hidden="1" customWidth="1" outlineLevel="1" collapsed="1"/>
    <col min="12" max="12" width="30.00390625" style="1" hidden="1" customWidth="1" outlineLevel="1"/>
    <col min="13" max="13" width="21.57421875" style="1" customWidth="1" collapsed="1"/>
    <col min="14" max="29" width="3.8515625" style="1" customWidth="1"/>
    <col min="30" max="30" width="5.140625" style="1" bestFit="1" customWidth="1"/>
    <col min="31" max="31" width="8.421875" style="1" bestFit="1" customWidth="1"/>
    <col min="32" max="32" width="6.00390625" style="1" bestFit="1" customWidth="1"/>
    <col min="33" max="33" width="4.140625" style="1" bestFit="1" customWidth="1"/>
    <col min="34" max="16384" width="11.421875" style="1" customWidth="1"/>
  </cols>
  <sheetData>
    <row r="1" spans="2:33" s="8" customFormat="1" ht="18" customHeight="1" thickBot="1">
      <c r="B1" s="5">
        <v>43343</v>
      </c>
      <c r="C1" s="6" t="s">
        <v>1</v>
      </c>
      <c r="D1" s="27" t="s">
        <v>20</v>
      </c>
      <c r="E1" s="7" t="s">
        <v>5</v>
      </c>
      <c r="F1" s="27" t="s">
        <v>6</v>
      </c>
      <c r="G1" s="6"/>
      <c r="H1" s="7" t="s">
        <v>23</v>
      </c>
      <c r="I1" s="7" t="s">
        <v>21</v>
      </c>
      <c r="J1" s="7" t="s">
        <v>22</v>
      </c>
      <c r="K1" s="7" t="s">
        <v>20</v>
      </c>
      <c r="L1" s="7" t="s">
        <v>24</v>
      </c>
      <c r="M1" s="7" t="s">
        <v>25</v>
      </c>
      <c r="N1" s="7">
        <v>1</v>
      </c>
      <c r="O1" s="7">
        <v>2</v>
      </c>
      <c r="P1" s="7">
        <v>3</v>
      </c>
      <c r="Q1" s="7">
        <v>4</v>
      </c>
      <c r="R1" s="7">
        <v>5</v>
      </c>
      <c r="S1" s="7">
        <v>6</v>
      </c>
      <c r="T1" s="7">
        <v>7</v>
      </c>
      <c r="U1" s="7">
        <v>8</v>
      </c>
      <c r="V1" s="7">
        <v>9</v>
      </c>
      <c r="W1" s="7">
        <v>10</v>
      </c>
      <c r="X1" s="7">
        <v>11</v>
      </c>
      <c r="Y1" s="7">
        <v>12</v>
      </c>
      <c r="Z1" s="7">
        <v>13</v>
      </c>
      <c r="AA1" s="7">
        <v>14</v>
      </c>
      <c r="AB1" s="7">
        <v>15</v>
      </c>
      <c r="AC1" s="7">
        <v>16</v>
      </c>
      <c r="AD1" s="7" t="s">
        <v>3</v>
      </c>
      <c r="AE1" s="7" t="s">
        <v>9</v>
      </c>
      <c r="AF1" s="7" t="s">
        <v>2</v>
      </c>
      <c r="AG1" s="7" t="s">
        <v>4</v>
      </c>
    </row>
    <row r="2" spans="2:33" ht="18" customHeight="1">
      <c r="B2" s="1" t="s">
        <v>14</v>
      </c>
      <c r="C2" s="1" t="s">
        <v>7</v>
      </c>
      <c r="D2" s="1">
        <v>2151</v>
      </c>
      <c r="E2" s="2" t="s">
        <v>5</v>
      </c>
      <c r="F2" s="1">
        <v>33</v>
      </c>
      <c r="G2" s="1">
        <v>1</v>
      </c>
      <c r="H2" s="2">
        <f aca="true" t="shared" si="0" ref="H2:H17">SUM(N2:AC2)</f>
        <v>6</v>
      </c>
      <c r="I2" s="3" t="e">
        <f aca="true" t="shared" si="1" ref="I2:I17">GetRealePunkte(N2)+H2-H2</f>
        <v>#NAME?</v>
      </c>
      <c r="J2" s="3" t="e">
        <f>GetPartieCount(N2)+H2-H2</f>
        <v>#NAME?</v>
      </c>
      <c r="K2" s="1">
        <v>2151</v>
      </c>
      <c r="L2" s="3" t="e">
        <f aca="true" t="shared" si="2" ref="L2:L17">GetGekappteGegnerAvgSelo(N2)+H2-H2+K2-K2</f>
        <v>#NAME?</v>
      </c>
      <c r="M2" s="36" t="e">
        <f aca="true" t="shared" si="3" ref="M2:M17">I2&amp;"&lt;"&amp;J2&amp;"&lt;"&amp;L2</f>
        <v>#NAME?</v>
      </c>
      <c r="N2" s="18" t="s">
        <v>0</v>
      </c>
      <c r="O2" s="19">
        <v>1</v>
      </c>
      <c r="P2" s="19">
        <v>1</v>
      </c>
      <c r="Q2" s="19"/>
      <c r="R2" s="19">
        <v>1</v>
      </c>
      <c r="S2" s="19">
        <v>1</v>
      </c>
      <c r="T2" s="19"/>
      <c r="U2" s="19"/>
      <c r="V2" s="19"/>
      <c r="W2" s="19">
        <v>1</v>
      </c>
      <c r="X2" s="19"/>
      <c r="Y2" s="19">
        <v>1</v>
      </c>
      <c r="Z2" s="19"/>
      <c r="AA2" s="19"/>
      <c r="AB2" s="19"/>
      <c r="AC2" s="31"/>
      <c r="AD2" s="3">
        <f aca="true" t="shared" si="4" ref="AD2:AD17">SUM(N2:AC2)</f>
        <v>6</v>
      </c>
      <c r="AE2" s="26" t="s">
        <v>96</v>
      </c>
      <c r="AF2" s="2">
        <v>1</v>
      </c>
      <c r="AG2" s="2">
        <v>35</v>
      </c>
    </row>
    <row r="3" spans="2:33" ht="18" customHeight="1">
      <c r="B3" s="1" t="s">
        <v>30</v>
      </c>
      <c r="C3" s="1" t="s">
        <v>7</v>
      </c>
      <c r="D3" s="1">
        <v>1838</v>
      </c>
      <c r="E3" s="2" t="s">
        <v>5</v>
      </c>
      <c r="F3" s="1">
        <v>25</v>
      </c>
      <c r="G3" s="1">
        <v>2</v>
      </c>
      <c r="H3" s="2">
        <f t="shared" si="0"/>
        <v>5</v>
      </c>
      <c r="I3" s="3" t="e">
        <f t="shared" si="1"/>
        <v>#NAME?</v>
      </c>
      <c r="J3" s="3" t="e">
        <f aca="true" t="shared" si="5" ref="J3:J17">GetPartieCount(N3)+H3-H3</f>
        <v>#NAME?</v>
      </c>
      <c r="K3" s="1">
        <v>1838</v>
      </c>
      <c r="L3" s="3" t="e">
        <f t="shared" si="2"/>
        <v>#NAME?</v>
      </c>
      <c r="M3" s="36" t="e">
        <f t="shared" si="3"/>
        <v>#NAME?</v>
      </c>
      <c r="N3" s="20">
        <v>0</v>
      </c>
      <c r="O3" s="21" t="s">
        <v>0</v>
      </c>
      <c r="P3" s="22"/>
      <c r="Q3" s="22"/>
      <c r="R3" s="22">
        <v>1</v>
      </c>
      <c r="S3" s="22">
        <v>1</v>
      </c>
      <c r="T3" s="22">
        <v>1</v>
      </c>
      <c r="U3" s="22">
        <v>1</v>
      </c>
      <c r="V3" s="22"/>
      <c r="W3" s="22"/>
      <c r="X3" s="22"/>
      <c r="Y3" s="22"/>
      <c r="Z3" s="22"/>
      <c r="AA3" s="22"/>
      <c r="AB3" s="22"/>
      <c r="AC3" s="60">
        <v>1</v>
      </c>
      <c r="AD3" s="2">
        <f t="shared" si="4"/>
        <v>5</v>
      </c>
      <c r="AE3" s="26" t="s">
        <v>48</v>
      </c>
      <c r="AF3" s="2">
        <v>2</v>
      </c>
      <c r="AG3" s="2">
        <v>30</v>
      </c>
    </row>
    <row r="4" spans="2:33" ht="18" customHeight="1">
      <c r="B4" s="1" t="s">
        <v>36</v>
      </c>
      <c r="C4" s="1" t="s">
        <v>7</v>
      </c>
      <c r="D4" s="1">
        <v>1956</v>
      </c>
      <c r="E4" s="1" t="s">
        <v>5</v>
      </c>
      <c r="F4" s="1">
        <v>73</v>
      </c>
      <c r="G4" s="1">
        <v>3</v>
      </c>
      <c r="H4" s="2">
        <f t="shared" si="0"/>
        <v>4</v>
      </c>
      <c r="I4" s="3" t="e">
        <f t="shared" si="1"/>
        <v>#NAME?</v>
      </c>
      <c r="J4" s="3" t="e">
        <f t="shared" si="5"/>
        <v>#NAME?</v>
      </c>
      <c r="K4" s="1">
        <v>1956</v>
      </c>
      <c r="L4" s="3" t="e">
        <f t="shared" si="2"/>
        <v>#NAME?</v>
      </c>
      <c r="M4" s="36" t="e">
        <f t="shared" si="3"/>
        <v>#NAME?</v>
      </c>
      <c r="N4" s="20">
        <v>0</v>
      </c>
      <c r="O4" s="22"/>
      <c r="P4" s="21" t="s">
        <v>0</v>
      </c>
      <c r="Q4" s="22">
        <v>1</v>
      </c>
      <c r="R4" s="41">
        <v>0.5</v>
      </c>
      <c r="S4" s="22"/>
      <c r="T4" s="22"/>
      <c r="U4" s="22">
        <v>1</v>
      </c>
      <c r="V4" s="22"/>
      <c r="W4" s="22"/>
      <c r="X4" s="41">
        <v>0.5</v>
      </c>
      <c r="Y4" s="22"/>
      <c r="Z4" s="22"/>
      <c r="AA4" s="22">
        <v>1</v>
      </c>
      <c r="AB4" s="22"/>
      <c r="AC4" s="23"/>
      <c r="AD4" s="3">
        <f t="shared" si="4"/>
        <v>4</v>
      </c>
      <c r="AE4" s="26" t="s">
        <v>97</v>
      </c>
      <c r="AF4" s="2">
        <v>3</v>
      </c>
      <c r="AG4" s="2">
        <v>26</v>
      </c>
    </row>
    <row r="5" spans="2:33" ht="18" customHeight="1">
      <c r="B5" s="1" t="s">
        <v>10</v>
      </c>
      <c r="C5" s="1" t="s">
        <v>7</v>
      </c>
      <c r="D5" s="1">
        <v>2048</v>
      </c>
      <c r="E5" s="1" t="s">
        <v>5</v>
      </c>
      <c r="F5" s="1">
        <v>42</v>
      </c>
      <c r="G5" s="1">
        <v>4</v>
      </c>
      <c r="H5" s="2">
        <f t="shared" si="0"/>
        <v>4</v>
      </c>
      <c r="I5" s="3" t="e">
        <f t="shared" si="1"/>
        <v>#NAME?</v>
      </c>
      <c r="J5" s="3" t="e">
        <f t="shared" si="5"/>
        <v>#NAME?</v>
      </c>
      <c r="K5" s="1">
        <v>2048</v>
      </c>
      <c r="L5" s="3" t="e">
        <f t="shared" si="2"/>
        <v>#NAME?</v>
      </c>
      <c r="M5" s="36" t="e">
        <f t="shared" si="3"/>
        <v>#NAME?</v>
      </c>
      <c r="N5" s="20"/>
      <c r="O5" s="22"/>
      <c r="P5" s="22">
        <v>0</v>
      </c>
      <c r="Q5" s="21" t="s">
        <v>0</v>
      </c>
      <c r="R5" s="22"/>
      <c r="S5" s="22">
        <v>0</v>
      </c>
      <c r="T5" s="22">
        <v>1</v>
      </c>
      <c r="U5" s="22">
        <v>1</v>
      </c>
      <c r="V5" s="22">
        <v>1</v>
      </c>
      <c r="W5" s="22"/>
      <c r="X5" s="22"/>
      <c r="Y5" s="22"/>
      <c r="Z5" s="22">
        <v>1</v>
      </c>
      <c r="AA5" s="22"/>
      <c r="AB5" s="22"/>
      <c r="AC5" s="23"/>
      <c r="AD5" s="3">
        <f t="shared" si="4"/>
        <v>4</v>
      </c>
      <c r="AE5" s="26" t="s">
        <v>63</v>
      </c>
      <c r="AF5" s="2">
        <v>4</v>
      </c>
      <c r="AG5" s="2">
        <v>23</v>
      </c>
    </row>
    <row r="6" spans="2:33" ht="18" customHeight="1">
      <c r="B6" s="1" t="s">
        <v>34</v>
      </c>
      <c r="C6" s="1" t="s">
        <v>7</v>
      </c>
      <c r="D6" s="1">
        <v>1683</v>
      </c>
      <c r="E6" s="2" t="s">
        <v>5</v>
      </c>
      <c r="F6" s="1">
        <v>12</v>
      </c>
      <c r="G6" s="1">
        <v>5</v>
      </c>
      <c r="H6" s="2">
        <f t="shared" si="0"/>
        <v>3.5</v>
      </c>
      <c r="I6" s="3" t="e">
        <f t="shared" si="1"/>
        <v>#NAME?</v>
      </c>
      <c r="J6" s="3" t="e">
        <f t="shared" si="5"/>
        <v>#NAME?</v>
      </c>
      <c r="K6" s="1">
        <v>1683</v>
      </c>
      <c r="L6" s="3" t="e">
        <f t="shared" si="2"/>
        <v>#NAME?</v>
      </c>
      <c r="M6" s="36" t="e">
        <f t="shared" si="3"/>
        <v>#NAME?</v>
      </c>
      <c r="N6" s="20">
        <v>0</v>
      </c>
      <c r="O6" s="22">
        <v>0</v>
      </c>
      <c r="P6" s="41">
        <v>0.5</v>
      </c>
      <c r="Q6" s="22"/>
      <c r="R6" s="21" t="s">
        <v>0</v>
      </c>
      <c r="S6" s="22">
        <v>1</v>
      </c>
      <c r="T6" s="22"/>
      <c r="U6" s="22"/>
      <c r="V6" s="22"/>
      <c r="W6" s="22">
        <v>1</v>
      </c>
      <c r="X6" s="22">
        <v>1</v>
      </c>
      <c r="Y6" s="22"/>
      <c r="Z6" s="22"/>
      <c r="AA6" s="22"/>
      <c r="AB6" s="22"/>
      <c r="AC6" s="23"/>
      <c r="AD6" s="3">
        <f t="shared" si="4"/>
        <v>3.5</v>
      </c>
      <c r="AE6" s="26" t="s">
        <v>63</v>
      </c>
      <c r="AF6" s="2">
        <v>5</v>
      </c>
      <c r="AG6" s="2">
        <v>21</v>
      </c>
    </row>
    <row r="7" spans="2:33" ht="18" customHeight="1">
      <c r="B7" s="1" t="s">
        <v>26</v>
      </c>
      <c r="C7" s="1" t="s">
        <v>7</v>
      </c>
      <c r="D7" s="1">
        <v>1880</v>
      </c>
      <c r="E7" s="2" t="s">
        <v>5</v>
      </c>
      <c r="F7" s="1">
        <v>65</v>
      </c>
      <c r="G7" s="1">
        <v>6</v>
      </c>
      <c r="H7" s="2">
        <f t="shared" si="0"/>
        <v>3</v>
      </c>
      <c r="I7" s="3" t="e">
        <f t="shared" si="1"/>
        <v>#NAME?</v>
      </c>
      <c r="J7" s="3" t="e">
        <f t="shared" si="5"/>
        <v>#NAME?</v>
      </c>
      <c r="K7" s="1">
        <v>1880</v>
      </c>
      <c r="L7" s="3" t="e">
        <f t="shared" si="2"/>
        <v>#NAME?</v>
      </c>
      <c r="M7" s="36" t="e">
        <f t="shared" si="3"/>
        <v>#NAME?</v>
      </c>
      <c r="N7" s="20">
        <v>0</v>
      </c>
      <c r="O7" s="22">
        <v>0</v>
      </c>
      <c r="P7" s="22"/>
      <c r="Q7" s="22">
        <v>1</v>
      </c>
      <c r="R7" s="22">
        <v>0</v>
      </c>
      <c r="S7" s="21" t="s">
        <v>0</v>
      </c>
      <c r="T7" s="22"/>
      <c r="U7" s="22"/>
      <c r="V7" s="22"/>
      <c r="W7" s="22">
        <v>1</v>
      </c>
      <c r="X7" s="22"/>
      <c r="Y7" s="22"/>
      <c r="Z7" s="22">
        <v>1</v>
      </c>
      <c r="AA7" s="22"/>
      <c r="AB7" s="22"/>
      <c r="AC7" s="23"/>
      <c r="AD7" s="3">
        <f t="shared" si="4"/>
        <v>3</v>
      </c>
      <c r="AE7" s="26" t="s">
        <v>38</v>
      </c>
      <c r="AF7" s="2">
        <v>6</v>
      </c>
      <c r="AG7" s="2">
        <v>20</v>
      </c>
    </row>
    <row r="8" spans="2:33" ht="18" customHeight="1">
      <c r="B8" s="1" t="s">
        <v>33</v>
      </c>
      <c r="C8" s="1" t="s">
        <v>7</v>
      </c>
      <c r="D8" s="1">
        <v>1971</v>
      </c>
      <c r="E8" s="2" t="s">
        <v>5</v>
      </c>
      <c r="F8" s="1">
        <v>57</v>
      </c>
      <c r="G8" s="1">
        <v>7</v>
      </c>
      <c r="H8" s="2">
        <f t="shared" si="0"/>
        <v>3</v>
      </c>
      <c r="I8" s="3" t="e">
        <f t="shared" si="1"/>
        <v>#NAME?</v>
      </c>
      <c r="J8" s="3" t="e">
        <f t="shared" si="5"/>
        <v>#NAME?</v>
      </c>
      <c r="K8" s="1">
        <v>1971</v>
      </c>
      <c r="L8" s="3" t="e">
        <f t="shared" si="2"/>
        <v>#NAME?</v>
      </c>
      <c r="M8" s="36" t="e">
        <f t="shared" si="3"/>
        <v>#NAME?</v>
      </c>
      <c r="N8" s="20"/>
      <c r="O8" s="22">
        <v>0</v>
      </c>
      <c r="P8" s="22"/>
      <c r="Q8" s="22">
        <v>0</v>
      </c>
      <c r="R8" s="22"/>
      <c r="S8" s="22"/>
      <c r="T8" s="21" t="s">
        <v>0</v>
      </c>
      <c r="U8" s="22">
        <v>0</v>
      </c>
      <c r="V8" s="22">
        <v>1</v>
      </c>
      <c r="W8" s="22"/>
      <c r="X8" s="22"/>
      <c r="Y8" s="22">
        <v>1</v>
      </c>
      <c r="Z8" s="22"/>
      <c r="AA8" s="22"/>
      <c r="AB8" s="22">
        <v>1</v>
      </c>
      <c r="AC8" s="23"/>
      <c r="AD8" s="3">
        <f t="shared" si="4"/>
        <v>3</v>
      </c>
      <c r="AE8" s="26" t="s">
        <v>45</v>
      </c>
      <c r="AF8" s="2">
        <v>7</v>
      </c>
      <c r="AG8" s="2">
        <v>19</v>
      </c>
    </row>
    <row r="9" spans="2:33" ht="18" customHeight="1">
      <c r="B9" s="1" t="s">
        <v>27</v>
      </c>
      <c r="C9" s="1" t="s">
        <v>7</v>
      </c>
      <c r="D9" s="1">
        <v>1769</v>
      </c>
      <c r="E9" s="2" t="s">
        <v>5</v>
      </c>
      <c r="F9" s="1">
        <v>41</v>
      </c>
      <c r="G9" s="1">
        <v>8</v>
      </c>
      <c r="H9" s="2">
        <f t="shared" si="0"/>
        <v>3</v>
      </c>
      <c r="I9" s="3" t="e">
        <f t="shared" si="1"/>
        <v>#NAME?</v>
      </c>
      <c r="J9" s="3" t="e">
        <f t="shared" si="5"/>
        <v>#NAME?</v>
      </c>
      <c r="K9" s="1">
        <v>1769</v>
      </c>
      <c r="L9" s="3" t="e">
        <f t="shared" si="2"/>
        <v>#NAME?</v>
      </c>
      <c r="M9" s="36" t="e">
        <f t="shared" si="3"/>
        <v>#NAME?</v>
      </c>
      <c r="N9" s="20"/>
      <c r="O9" s="22">
        <v>0</v>
      </c>
      <c r="P9" s="22">
        <v>0</v>
      </c>
      <c r="Q9" s="22">
        <v>0</v>
      </c>
      <c r="R9" s="22"/>
      <c r="S9" s="22"/>
      <c r="T9" s="22">
        <v>1</v>
      </c>
      <c r="U9" s="21" t="s">
        <v>0</v>
      </c>
      <c r="V9" s="22"/>
      <c r="W9" s="22"/>
      <c r="X9" s="22"/>
      <c r="Y9" s="22"/>
      <c r="Z9" s="22">
        <v>1</v>
      </c>
      <c r="AA9" s="22">
        <v>1</v>
      </c>
      <c r="AB9" s="22"/>
      <c r="AC9" s="23"/>
      <c r="AD9" s="3">
        <f t="shared" si="4"/>
        <v>3</v>
      </c>
      <c r="AE9" s="26" t="s">
        <v>67</v>
      </c>
      <c r="AF9" s="2">
        <v>8</v>
      </c>
      <c r="AG9" s="2">
        <v>18</v>
      </c>
    </row>
    <row r="10" spans="2:33" ht="18" customHeight="1">
      <c r="B10" s="1" t="s">
        <v>28</v>
      </c>
      <c r="C10" s="1" t="s">
        <v>7</v>
      </c>
      <c r="D10" s="1">
        <v>1706</v>
      </c>
      <c r="E10" s="1" t="s">
        <v>5</v>
      </c>
      <c r="F10" s="1">
        <v>16</v>
      </c>
      <c r="G10" s="1">
        <v>9</v>
      </c>
      <c r="H10" s="2">
        <f t="shared" si="0"/>
        <v>3</v>
      </c>
      <c r="I10" s="3" t="e">
        <f t="shared" si="1"/>
        <v>#NAME?</v>
      </c>
      <c r="J10" s="3" t="e">
        <f t="shared" si="5"/>
        <v>#NAME?</v>
      </c>
      <c r="K10" s="1">
        <v>1706</v>
      </c>
      <c r="L10" s="3" t="e">
        <f t="shared" si="2"/>
        <v>#NAME?</v>
      </c>
      <c r="M10" s="36" t="e">
        <f t="shared" si="3"/>
        <v>#NAME?</v>
      </c>
      <c r="N10" s="20"/>
      <c r="O10" s="22"/>
      <c r="P10" s="22"/>
      <c r="Q10" s="22">
        <v>0</v>
      </c>
      <c r="R10" s="22"/>
      <c r="S10" s="22"/>
      <c r="T10" s="22">
        <v>0</v>
      </c>
      <c r="U10" s="22"/>
      <c r="V10" s="21" t="s">
        <v>0</v>
      </c>
      <c r="W10" s="22">
        <v>0</v>
      </c>
      <c r="X10" s="22">
        <v>1</v>
      </c>
      <c r="Y10" s="22"/>
      <c r="Z10" s="22"/>
      <c r="AA10" s="22">
        <v>1</v>
      </c>
      <c r="AB10" s="22"/>
      <c r="AC10" s="60">
        <v>1</v>
      </c>
      <c r="AD10" s="3">
        <f t="shared" si="4"/>
        <v>3</v>
      </c>
      <c r="AE10" s="26" t="s">
        <v>81</v>
      </c>
      <c r="AF10" s="2">
        <v>9</v>
      </c>
      <c r="AG10" s="2">
        <v>17</v>
      </c>
    </row>
    <row r="11" spans="2:33" ht="18" customHeight="1">
      <c r="B11" s="1" t="s">
        <v>75</v>
      </c>
      <c r="C11" s="1" t="s">
        <v>76</v>
      </c>
      <c r="D11" s="1">
        <v>1911</v>
      </c>
      <c r="E11" s="1" t="s">
        <v>5</v>
      </c>
      <c r="F11" s="1">
        <v>13</v>
      </c>
      <c r="G11" s="1">
        <v>10</v>
      </c>
      <c r="H11" s="2">
        <f t="shared" si="0"/>
        <v>3</v>
      </c>
      <c r="I11" s="3" t="e">
        <f t="shared" si="1"/>
        <v>#NAME?</v>
      </c>
      <c r="J11" s="3" t="e">
        <f t="shared" si="5"/>
        <v>#NAME?</v>
      </c>
      <c r="K11" s="1">
        <v>1911</v>
      </c>
      <c r="L11" s="3" t="e">
        <f t="shared" si="2"/>
        <v>#NAME?</v>
      </c>
      <c r="M11" s="36" t="e">
        <f t="shared" si="3"/>
        <v>#NAME?</v>
      </c>
      <c r="N11" s="20">
        <v>0</v>
      </c>
      <c r="O11" s="22"/>
      <c r="P11" s="22"/>
      <c r="Q11" s="22"/>
      <c r="R11" s="22">
        <v>0</v>
      </c>
      <c r="S11" s="22">
        <v>0</v>
      </c>
      <c r="T11" s="22"/>
      <c r="U11" s="22"/>
      <c r="V11" s="22">
        <v>1</v>
      </c>
      <c r="W11" s="21" t="s">
        <v>0</v>
      </c>
      <c r="X11" s="48"/>
      <c r="Y11" s="22"/>
      <c r="Z11" s="22"/>
      <c r="AA11" s="22"/>
      <c r="AB11" s="22">
        <v>1</v>
      </c>
      <c r="AC11" s="60">
        <v>1</v>
      </c>
      <c r="AD11" s="49">
        <f t="shared" si="4"/>
        <v>3</v>
      </c>
      <c r="AE11" s="47" t="s">
        <v>46</v>
      </c>
      <c r="AF11" s="2">
        <v>10</v>
      </c>
      <c r="AG11" s="2">
        <v>16</v>
      </c>
    </row>
    <row r="12" spans="2:33" ht="18" customHeight="1">
      <c r="B12" s="1" t="s">
        <v>91</v>
      </c>
      <c r="C12" s="1" t="s">
        <v>92</v>
      </c>
      <c r="D12" s="1">
        <v>1943</v>
      </c>
      <c r="E12" s="1" t="s">
        <v>5</v>
      </c>
      <c r="F12" s="1">
        <v>1</v>
      </c>
      <c r="G12" s="1">
        <v>11</v>
      </c>
      <c r="H12" s="2">
        <f t="shared" si="0"/>
        <v>3</v>
      </c>
      <c r="I12" s="3" t="e">
        <f t="shared" si="1"/>
        <v>#NAME?</v>
      </c>
      <c r="J12" s="3" t="e">
        <f t="shared" si="5"/>
        <v>#NAME?</v>
      </c>
      <c r="K12" s="1">
        <v>1943</v>
      </c>
      <c r="L12" s="3" t="e">
        <f t="shared" si="2"/>
        <v>#NAME?</v>
      </c>
      <c r="M12" s="36" t="e">
        <f t="shared" si="3"/>
        <v>#NAME?</v>
      </c>
      <c r="N12" s="20"/>
      <c r="O12" s="22"/>
      <c r="P12" s="41">
        <v>0.5</v>
      </c>
      <c r="Q12" s="22"/>
      <c r="R12" s="22">
        <v>0</v>
      </c>
      <c r="S12" s="22"/>
      <c r="T12" s="22"/>
      <c r="U12" s="22"/>
      <c r="V12" s="22">
        <v>0</v>
      </c>
      <c r="W12" s="48"/>
      <c r="X12" s="21" t="s">
        <v>0</v>
      </c>
      <c r="Y12" s="41">
        <v>0.5</v>
      </c>
      <c r="Z12" s="22"/>
      <c r="AA12" s="22">
        <v>1</v>
      </c>
      <c r="AB12" s="22">
        <v>1</v>
      </c>
      <c r="AC12" s="23"/>
      <c r="AD12" s="49">
        <f t="shared" si="4"/>
        <v>3</v>
      </c>
      <c r="AE12" s="47" t="s">
        <v>46</v>
      </c>
      <c r="AF12" s="2">
        <v>10</v>
      </c>
      <c r="AG12" s="2">
        <v>16</v>
      </c>
    </row>
    <row r="13" spans="2:33" ht="18" customHeight="1">
      <c r="B13" s="1" t="s">
        <v>13</v>
      </c>
      <c r="C13" s="1" t="s">
        <v>7</v>
      </c>
      <c r="D13" s="1">
        <v>1852</v>
      </c>
      <c r="E13" s="2" t="s">
        <v>5</v>
      </c>
      <c r="F13" s="1">
        <v>40</v>
      </c>
      <c r="G13" s="1">
        <v>12</v>
      </c>
      <c r="H13" s="2">
        <f t="shared" si="0"/>
        <v>3</v>
      </c>
      <c r="I13" s="3" t="e">
        <f t="shared" si="1"/>
        <v>#NAME?</v>
      </c>
      <c r="J13" s="3" t="e">
        <f t="shared" si="5"/>
        <v>#NAME?</v>
      </c>
      <c r="K13" s="1">
        <v>1852</v>
      </c>
      <c r="L13" s="3" t="e">
        <f t="shared" si="2"/>
        <v>#NAME?</v>
      </c>
      <c r="M13" s="36" t="e">
        <f t="shared" si="3"/>
        <v>#NAME?</v>
      </c>
      <c r="N13" s="20">
        <v>0</v>
      </c>
      <c r="O13" s="22"/>
      <c r="P13" s="22"/>
      <c r="Q13" s="22"/>
      <c r="R13" s="22"/>
      <c r="S13" s="22"/>
      <c r="T13" s="22">
        <v>0</v>
      </c>
      <c r="U13" s="22"/>
      <c r="V13" s="22"/>
      <c r="W13" s="22"/>
      <c r="X13" s="41">
        <v>0.5</v>
      </c>
      <c r="Y13" s="21" t="s">
        <v>0</v>
      </c>
      <c r="Z13" s="41">
        <v>0.5</v>
      </c>
      <c r="AA13" s="22">
        <v>1</v>
      </c>
      <c r="AB13" s="22">
        <v>1</v>
      </c>
      <c r="AC13" s="23"/>
      <c r="AD13" s="3">
        <f t="shared" si="4"/>
        <v>3</v>
      </c>
      <c r="AE13" s="26" t="s">
        <v>98</v>
      </c>
      <c r="AF13" s="2">
        <v>12</v>
      </c>
      <c r="AG13" s="2">
        <v>14</v>
      </c>
    </row>
    <row r="14" spans="2:33" ht="18" customHeight="1">
      <c r="B14" s="1" t="s">
        <v>29</v>
      </c>
      <c r="C14" s="1" t="s">
        <v>7</v>
      </c>
      <c r="D14" s="1">
        <v>1167</v>
      </c>
      <c r="E14" s="2" t="s">
        <v>5</v>
      </c>
      <c r="F14" s="1">
        <v>13</v>
      </c>
      <c r="G14" s="1">
        <v>13</v>
      </c>
      <c r="H14" s="2">
        <f t="shared" si="0"/>
        <v>2.5</v>
      </c>
      <c r="I14" s="3" t="e">
        <f t="shared" si="1"/>
        <v>#NAME?</v>
      </c>
      <c r="J14" s="3" t="e">
        <f t="shared" si="5"/>
        <v>#NAME?</v>
      </c>
      <c r="K14" s="1">
        <v>1167</v>
      </c>
      <c r="L14" s="3" t="e">
        <f t="shared" si="2"/>
        <v>#NAME?</v>
      </c>
      <c r="M14" s="36" t="e">
        <f t="shared" si="3"/>
        <v>#NAME?</v>
      </c>
      <c r="N14" s="20"/>
      <c r="O14" s="22"/>
      <c r="P14" s="22"/>
      <c r="Q14" s="22">
        <v>0</v>
      </c>
      <c r="R14" s="22"/>
      <c r="S14" s="22">
        <v>0</v>
      </c>
      <c r="T14" s="22"/>
      <c r="U14" s="22">
        <v>0</v>
      </c>
      <c r="V14" s="22"/>
      <c r="W14" s="22"/>
      <c r="X14" s="22"/>
      <c r="Y14" s="41">
        <v>0.5</v>
      </c>
      <c r="Z14" s="21" t="s">
        <v>0</v>
      </c>
      <c r="AA14" s="22"/>
      <c r="AB14" s="22">
        <v>1</v>
      </c>
      <c r="AC14" s="60">
        <v>1</v>
      </c>
      <c r="AD14" s="3">
        <f t="shared" si="4"/>
        <v>2.5</v>
      </c>
      <c r="AE14" s="26" t="s">
        <v>98</v>
      </c>
      <c r="AF14" s="2">
        <v>13</v>
      </c>
      <c r="AG14" s="2">
        <v>13</v>
      </c>
    </row>
    <row r="15" spans="2:33" ht="18" customHeight="1">
      <c r="B15" s="1" t="s">
        <v>95</v>
      </c>
      <c r="C15" s="1" t="s">
        <v>93</v>
      </c>
      <c r="D15" s="1">
        <v>1524</v>
      </c>
      <c r="E15" s="2" t="s">
        <v>5</v>
      </c>
      <c r="F15" s="1">
        <v>7</v>
      </c>
      <c r="G15" s="1">
        <v>14</v>
      </c>
      <c r="H15" s="2">
        <f>SUM(N15:AC15)</f>
        <v>1</v>
      </c>
      <c r="I15" s="3" t="e">
        <f>GetRealePunkte(N15)+H15-H15</f>
        <v>#NAME?</v>
      </c>
      <c r="J15" s="3" t="e">
        <f>GetPartieCount(N15)+H15-H15</f>
        <v>#NAME?</v>
      </c>
      <c r="K15" s="1">
        <v>1524</v>
      </c>
      <c r="L15" s="3" t="e">
        <f>GetGekappteGegnerAvgSelo(N15)+H15-H15+K15-K15</f>
        <v>#NAME?</v>
      </c>
      <c r="M15" s="36" t="e">
        <f>I15&amp;"&lt;"&amp;J15&amp;"&lt;"&amp;L15</f>
        <v>#NAME?</v>
      </c>
      <c r="N15" s="20"/>
      <c r="O15" s="22"/>
      <c r="P15" s="22">
        <v>0</v>
      </c>
      <c r="Q15" s="22"/>
      <c r="R15" s="22"/>
      <c r="S15" s="22"/>
      <c r="T15" s="22"/>
      <c r="U15" s="22">
        <v>0</v>
      </c>
      <c r="V15" s="22">
        <v>0</v>
      </c>
      <c r="W15" s="22"/>
      <c r="X15" s="22">
        <v>0</v>
      </c>
      <c r="Y15" s="22">
        <v>0</v>
      </c>
      <c r="Z15" s="22"/>
      <c r="AA15" s="21" t="s">
        <v>0</v>
      </c>
      <c r="AB15" s="48"/>
      <c r="AC15" s="60">
        <v>1</v>
      </c>
      <c r="AD15" s="49">
        <f>SUM(N15:AC15)</f>
        <v>1</v>
      </c>
      <c r="AE15" s="47" t="s">
        <v>41</v>
      </c>
      <c r="AF15" s="2">
        <v>14</v>
      </c>
      <c r="AG15" s="2">
        <v>12</v>
      </c>
    </row>
    <row r="16" spans="2:33" ht="18" customHeight="1">
      <c r="B16" s="1" t="s">
        <v>17</v>
      </c>
      <c r="C16" s="1" t="s">
        <v>7</v>
      </c>
      <c r="D16" s="1">
        <v>1326</v>
      </c>
      <c r="E16" s="2" t="s">
        <v>5</v>
      </c>
      <c r="F16" s="1">
        <v>18</v>
      </c>
      <c r="G16" s="1">
        <v>15</v>
      </c>
      <c r="H16" s="2">
        <f>SUM(N16:AC16)</f>
        <v>1</v>
      </c>
      <c r="I16" s="3" t="e">
        <f>GetRealePunkte(N16)+H16-H16</f>
        <v>#NAME?</v>
      </c>
      <c r="J16" s="3" t="e">
        <f>GetPartieCount(N16)+H16-H16</f>
        <v>#NAME?</v>
      </c>
      <c r="K16" s="1">
        <v>1326</v>
      </c>
      <c r="L16" s="3" t="e">
        <f>GetGekappteGegnerAvgSelo(N16)+H16-H16+K16-K16</f>
        <v>#NAME?</v>
      </c>
      <c r="M16" s="36" t="e">
        <f>I16&amp;"&lt;"&amp;J16&amp;"&lt;"&amp;L16</f>
        <v>#NAME?</v>
      </c>
      <c r="N16" s="20"/>
      <c r="O16" s="22"/>
      <c r="P16" s="22"/>
      <c r="Q16" s="22"/>
      <c r="R16" s="22"/>
      <c r="S16" s="22"/>
      <c r="T16" s="22">
        <v>0</v>
      </c>
      <c r="U16" s="22"/>
      <c r="V16" s="22"/>
      <c r="W16" s="22">
        <v>0</v>
      </c>
      <c r="X16" s="22">
        <v>0</v>
      </c>
      <c r="Y16" s="22">
        <v>0</v>
      </c>
      <c r="Z16" s="22">
        <v>0</v>
      </c>
      <c r="AA16" s="48"/>
      <c r="AB16" s="21" t="s">
        <v>0</v>
      </c>
      <c r="AC16" s="60">
        <v>1</v>
      </c>
      <c r="AD16" s="49">
        <f>SUM(N16:AC16)</f>
        <v>1</v>
      </c>
      <c r="AE16" s="47" t="s">
        <v>41</v>
      </c>
      <c r="AF16" s="2">
        <v>14</v>
      </c>
      <c r="AG16" s="2">
        <v>12</v>
      </c>
    </row>
    <row r="17" spans="2:33" ht="18" customHeight="1" thickBot="1">
      <c r="B17" s="1" t="s">
        <v>94</v>
      </c>
      <c r="E17" s="2"/>
      <c r="G17" s="1">
        <v>16</v>
      </c>
      <c r="H17" s="2">
        <f t="shared" si="0"/>
        <v>0</v>
      </c>
      <c r="I17" s="3" t="e">
        <f t="shared" si="1"/>
        <v>#NAME?</v>
      </c>
      <c r="J17" s="3" t="e">
        <f t="shared" si="5"/>
        <v>#NAME?</v>
      </c>
      <c r="L17" s="3" t="e">
        <f t="shared" si="2"/>
        <v>#NAME?</v>
      </c>
      <c r="M17" s="36" t="e">
        <f t="shared" si="3"/>
        <v>#NAME?</v>
      </c>
      <c r="N17" s="32"/>
      <c r="O17" s="59">
        <v>0</v>
      </c>
      <c r="P17" s="24"/>
      <c r="Q17" s="24"/>
      <c r="R17" s="24"/>
      <c r="S17" s="24"/>
      <c r="T17" s="24"/>
      <c r="U17" s="24"/>
      <c r="V17" s="59">
        <v>0</v>
      </c>
      <c r="W17" s="59">
        <v>0</v>
      </c>
      <c r="X17" s="24"/>
      <c r="Y17" s="24"/>
      <c r="Z17" s="59">
        <v>0</v>
      </c>
      <c r="AA17" s="59">
        <v>0</v>
      </c>
      <c r="AB17" s="59">
        <v>0</v>
      </c>
      <c r="AC17" s="25" t="s">
        <v>0</v>
      </c>
      <c r="AD17" s="37">
        <f t="shared" si="4"/>
        <v>0</v>
      </c>
      <c r="AE17" s="26" t="s">
        <v>42</v>
      </c>
      <c r="AF17" s="38"/>
      <c r="AG17" s="2"/>
    </row>
    <row r="18" spans="8:32" ht="18" customHeight="1">
      <c r="H18" s="4">
        <f>SUM(H2:H17)</f>
        <v>48</v>
      </c>
      <c r="I18" s="4" t="e">
        <f>SUM(I2:I17)</f>
        <v>#NAME?</v>
      </c>
      <c r="J18" s="4" t="e">
        <f>SUM(J2:J17)/2</f>
        <v>#NAME?</v>
      </c>
      <c r="K18" s="4"/>
      <c r="L18" s="3"/>
      <c r="M18" s="2"/>
      <c r="AD18" s="4">
        <f>SUM(AD2:AD17)</f>
        <v>48</v>
      </c>
      <c r="AE18" s="4"/>
      <c r="AF18" s="4">
        <f>SUM(AF2:AF17)</f>
        <v>118</v>
      </c>
    </row>
    <row r="19" spans="9:13" ht="18" customHeight="1">
      <c r="I19" s="3"/>
      <c r="J19" s="3"/>
      <c r="K19" s="3"/>
      <c r="L19" s="3"/>
      <c r="M19" s="2"/>
    </row>
  </sheetData>
  <sheetProtection/>
  <conditionalFormatting sqref="X4">
    <cfRule type="expression" priority="8" dxfId="0" stopIfTrue="1">
      <formula>(LEFT($C4,6)="BSV 63")</formula>
    </cfRule>
  </conditionalFormatting>
  <conditionalFormatting sqref="P12">
    <cfRule type="expression" priority="7" dxfId="0" stopIfTrue="1">
      <formula>(LEFT($C12,6)="BSV 63")</formula>
    </cfRule>
  </conditionalFormatting>
  <conditionalFormatting sqref="P6">
    <cfRule type="expression" priority="6" dxfId="0" stopIfTrue="1">
      <formula>(LEFT($C6,6)="BSV 63")</formula>
    </cfRule>
  </conditionalFormatting>
  <conditionalFormatting sqref="R4">
    <cfRule type="expression" priority="5" dxfId="0" stopIfTrue="1">
      <formula>(LEFT($C4,6)="BSV 63")</formula>
    </cfRule>
  </conditionalFormatting>
  <conditionalFormatting sqref="X13">
    <cfRule type="expression" priority="4" dxfId="0" stopIfTrue="1">
      <formula>(LEFT($C13,6)="BSV 63")</formula>
    </cfRule>
  </conditionalFormatting>
  <conditionalFormatting sqref="Y12">
    <cfRule type="expression" priority="3" dxfId="0" stopIfTrue="1">
      <formula>(LEFT($C12,6)="BSV 63")</formula>
    </cfRule>
  </conditionalFormatting>
  <conditionalFormatting sqref="Y14">
    <cfRule type="expression" priority="2" dxfId="0" stopIfTrue="1">
      <formula>(LEFT($C14,6)="BSV 63")</formula>
    </cfRule>
  </conditionalFormatting>
  <conditionalFormatting sqref="Z13">
    <cfRule type="expression" priority="1" dxfId="0" stopIfTrue="1">
      <formula>(LEFT($C13,6)="BSV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59" r:id="rId1"/>
  <headerFooter alignWithMargins="0">
    <oddHeader>&amp;C&amp;12August-Schnellschach 2018 bei ChWe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20">
    <pageSetUpPr fitToPage="1"/>
  </sheetPr>
  <dimension ref="B1:AE17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 outlineLevelCol="1"/>
  <cols>
    <col min="1" max="1" width="2.7109375" style="1" customWidth="1"/>
    <col min="2" max="2" width="22.003906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8" width="16.57421875" style="1" hidden="1" customWidth="1" outlineLevel="1"/>
    <col min="9" max="9" width="13.7109375" style="1" hidden="1" customWidth="1" outlineLevel="1"/>
    <col min="10" max="10" width="8.28125" style="1" hidden="1" customWidth="1" outlineLevel="1"/>
    <col min="11" max="11" width="8.28125" style="1" hidden="1" customWidth="1" outlineLevel="1" collapsed="1"/>
    <col min="12" max="12" width="30.00390625" style="1" hidden="1" customWidth="1" outlineLevel="1"/>
    <col min="13" max="13" width="21.57421875" style="1" customWidth="1" collapsed="1"/>
    <col min="14" max="27" width="3.8515625" style="1" customWidth="1"/>
    <col min="28" max="28" width="5.140625" style="1" bestFit="1" customWidth="1"/>
    <col min="29" max="29" width="8.421875" style="1" bestFit="1" customWidth="1"/>
    <col min="30" max="30" width="6.00390625" style="1" bestFit="1" customWidth="1"/>
    <col min="31" max="31" width="4.140625" style="1" bestFit="1" customWidth="1"/>
    <col min="32" max="16384" width="11.421875" style="1" customWidth="1"/>
  </cols>
  <sheetData>
    <row r="1" spans="2:31" s="8" customFormat="1" ht="18" customHeight="1" thickBot="1">
      <c r="B1" s="5">
        <v>43371</v>
      </c>
      <c r="C1" s="6" t="s">
        <v>1</v>
      </c>
      <c r="D1" s="27" t="s">
        <v>20</v>
      </c>
      <c r="E1" s="7" t="s">
        <v>5</v>
      </c>
      <c r="F1" s="27" t="s">
        <v>6</v>
      </c>
      <c r="G1" s="6"/>
      <c r="H1" s="7" t="s">
        <v>23</v>
      </c>
      <c r="I1" s="7" t="s">
        <v>21</v>
      </c>
      <c r="J1" s="7" t="s">
        <v>22</v>
      </c>
      <c r="K1" s="7" t="s">
        <v>20</v>
      </c>
      <c r="L1" s="7" t="s">
        <v>24</v>
      </c>
      <c r="M1" s="7" t="s">
        <v>25</v>
      </c>
      <c r="N1" s="7">
        <v>1</v>
      </c>
      <c r="O1" s="7">
        <v>2</v>
      </c>
      <c r="P1" s="7">
        <v>3</v>
      </c>
      <c r="Q1" s="7">
        <v>4</v>
      </c>
      <c r="R1" s="7">
        <v>5</v>
      </c>
      <c r="S1" s="7">
        <v>6</v>
      </c>
      <c r="T1" s="7">
        <v>7</v>
      </c>
      <c r="U1" s="7">
        <v>8</v>
      </c>
      <c r="V1" s="7">
        <v>9</v>
      </c>
      <c r="W1" s="7">
        <v>10</v>
      </c>
      <c r="X1" s="7">
        <v>11</v>
      </c>
      <c r="Y1" s="7">
        <v>12</v>
      </c>
      <c r="Z1" s="7">
        <v>13</v>
      </c>
      <c r="AA1" s="7">
        <v>14</v>
      </c>
      <c r="AB1" s="7" t="s">
        <v>3</v>
      </c>
      <c r="AC1" s="7" t="s">
        <v>9</v>
      </c>
      <c r="AD1" s="7" t="s">
        <v>2</v>
      </c>
      <c r="AE1" s="7" t="s">
        <v>4</v>
      </c>
    </row>
    <row r="2" spans="2:31" ht="18" customHeight="1">
      <c r="B2" s="1" t="s">
        <v>10</v>
      </c>
      <c r="C2" s="1" t="s">
        <v>7</v>
      </c>
      <c r="D2" s="1">
        <v>2033</v>
      </c>
      <c r="E2" s="2" t="s">
        <v>5</v>
      </c>
      <c r="F2" s="1">
        <v>43</v>
      </c>
      <c r="G2" s="1">
        <v>1</v>
      </c>
      <c r="H2" s="2">
        <f aca="true" t="shared" si="0" ref="H2:H15">SUM(N2:AA2)</f>
        <v>5.5</v>
      </c>
      <c r="I2" s="3" t="e">
        <f aca="true" t="shared" si="1" ref="I2:I15">GetRealePunkte(N2)+H2-H2</f>
        <v>#NAME?</v>
      </c>
      <c r="J2" s="3" t="e">
        <f>GetPartieCount(N2)+H2-H2</f>
        <v>#NAME?</v>
      </c>
      <c r="K2" s="1">
        <v>2033</v>
      </c>
      <c r="L2" s="3" t="e">
        <f aca="true" t="shared" si="2" ref="L2:L15">GetGekappteGegnerAvgSelo(N2)+H2-H2+K2-K2</f>
        <v>#NAME?</v>
      </c>
      <c r="M2" s="36" t="e">
        <f aca="true" t="shared" si="3" ref="M2:M15">I2&amp;"&lt;"&amp;J2&amp;"&lt;"&amp;L2</f>
        <v>#NAME?</v>
      </c>
      <c r="N2" s="18" t="s">
        <v>0</v>
      </c>
      <c r="O2" s="42">
        <v>0.5</v>
      </c>
      <c r="P2" s="19">
        <v>1</v>
      </c>
      <c r="Q2" s="19">
        <v>1</v>
      </c>
      <c r="R2" s="19">
        <v>1</v>
      </c>
      <c r="S2" s="19"/>
      <c r="T2" s="19">
        <v>1</v>
      </c>
      <c r="U2" s="19">
        <v>1</v>
      </c>
      <c r="V2" s="19"/>
      <c r="W2" s="19"/>
      <c r="X2" s="19"/>
      <c r="Y2" s="19"/>
      <c r="Z2" s="19"/>
      <c r="AA2" s="31"/>
      <c r="AB2" s="3">
        <f aca="true" t="shared" si="4" ref="AB2:AB15">SUM(N2:AA2)</f>
        <v>5.5</v>
      </c>
      <c r="AC2" s="26" t="s">
        <v>103</v>
      </c>
      <c r="AD2" s="2">
        <v>1</v>
      </c>
      <c r="AE2" s="2">
        <v>35</v>
      </c>
    </row>
    <row r="3" spans="2:31" ht="18" customHeight="1">
      <c r="B3" s="1" t="s">
        <v>36</v>
      </c>
      <c r="C3" s="1" t="s">
        <v>7</v>
      </c>
      <c r="D3" s="1">
        <v>1959</v>
      </c>
      <c r="E3" s="2" t="s">
        <v>5</v>
      </c>
      <c r="F3" s="1">
        <v>74</v>
      </c>
      <c r="G3" s="1">
        <v>2</v>
      </c>
      <c r="H3" s="2">
        <f t="shared" si="0"/>
        <v>4.5</v>
      </c>
      <c r="I3" s="3" t="e">
        <f t="shared" si="1"/>
        <v>#NAME?</v>
      </c>
      <c r="J3" s="3" t="e">
        <f aca="true" t="shared" si="5" ref="J3:J15">GetPartieCount(N3)+H3-H3</f>
        <v>#NAME?</v>
      </c>
      <c r="K3" s="1">
        <v>1959</v>
      </c>
      <c r="L3" s="3" t="e">
        <f t="shared" si="2"/>
        <v>#NAME?</v>
      </c>
      <c r="M3" s="36" t="e">
        <f t="shared" si="3"/>
        <v>#NAME?</v>
      </c>
      <c r="N3" s="43">
        <v>0.5</v>
      </c>
      <c r="O3" s="21" t="s">
        <v>0</v>
      </c>
      <c r="P3" s="22">
        <v>1</v>
      </c>
      <c r="Q3" s="22">
        <v>1</v>
      </c>
      <c r="R3" s="22"/>
      <c r="S3" s="22">
        <v>0</v>
      </c>
      <c r="T3" s="22">
        <v>1</v>
      </c>
      <c r="U3" s="22"/>
      <c r="V3" s="22">
        <v>1</v>
      </c>
      <c r="W3" s="22"/>
      <c r="X3" s="22"/>
      <c r="Y3" s="22"/>
      <c r="Z3" s="22"/>
      <c r="AA3" s="23"/>
      <c r="AB3" s="2">
        <f t="shared" si="4"/>
        <v>4.5</v>
      </c>
      <c r="AC3" s="26" t="s">
        <v>104</v>
      </c>
      <c r="AD3" s="2">
        <v>2</v>
      </c>
      <c r="AE3" s="2">
        <v>30</v>
      </c>
    </row>
    <row r="4" spans="2:31" ht="18" customHeight="1">
      <c r="B4" s="1" t="s">
        <v>77</v>
      </c>
      <c r="C4" s="1" t="s">
        <v>12</v>
      </c>
      <c r="D4" s="1">
        <v>1883</v>
      </c>
      <c r="E4" s="1" t="s">
        <v>5</v>
      </c>
      <c r="F4" s="1">
        <v>38</v>
      </c>
      <c r="G4" s="1">
        <v>3</v>
      </c>
      <c r="H4" s="2">
        <f t="shared" si="0"/>
        <v>4</v>
      </c>
      <c r="I4" s="3" t="e">
        <f t="shared" si="1"/>
        <v>#NAME?</v>
      </c>
      <c r="J4" s="3" t="e">
        <f t="shared" si="5"/>
        <v>#NAME?</v>
      </c>
      <c r="K4" s="1">
        <v>1883</v>
      </c>
      <c r="L4" s="3" t="e">
        <f t="shared" si="2"/>
        <v>#NAME?</v>
      </c>
      <c r="M4" s="36" t="e">
        <f t="shared" si="3"/>
        <v>#NAME?</v>
      </c>
      <c r="N4" s="20">
        <v>0</v>
      </c>
      <c r="O4" s="22">
        <v>0</v>
      </c>
      <c r="P4" s="21" t="s">
        <v>0</v>
      </c>
      <c r="Q4" s="22"/>
      <c r="R4" s="22">
        <v>1</v>
      </c>
      <c r="S4" s="22">
        <v>1</v>
      </c>
      <c r="T4" s="22"/>
      <c r="U4" s="22"/>
      <c r="V4" s="22"/>
      <c r="W4" s="22">
        <v>1</v>
      </c>
      <c r="X4" s="22"/>
      <c r="Y4" s="22"/>
      <c r="Z4" s="22">
        <v>1</v>
      </c>
      <c r="AA4" s="23"/>
      <c r="AB4" s="3">
        <f t="shared" si="4"/>
        <v>4</v>
      </c>
      <c r="AC4" s="26" t="s">
        <v>105</v>
      </c>
      <c r="AD4" s="2">
        <v>3</v>
      </c>
      <c r="AE4" s="2">
        <v>26</v>
      </c>
    </row>
    <row r="5" spans="2:31" ht="18" customHeight="1">
      <c r="B5" s="1" t="s">
        <v>99</v>
      </c>
      <c r="C5" s="1" t="s">
        <v>7</v>
      </c>
      <c r="D5" s="1">
        <v>1849</v>
      </c>
      <c r="E5" s="1" t="s">
        <v>5</v>
      </c>
      <c r="F5" s="1">
        <v>8</v>
      </c>
      <c r="G5" s="1">
        <v>4</v>
      </c>
      <c r="H5" s="2">
        <f t="shared" si="0"/>
        <v>4</v>
      </c>
      <c r="I5" s="3" t="e">
        <f t="shared" si="1"/>
        <v>#NAME?</v>
      </c>
      <c r="J5" s="3" t="e">
        <f t="shared" si="5"/>
        <v>#NAME?</v>
      </c>
      <c r="K5" s="1">
        <v>1849</v>
      </c>
      <c r="L5" s="3" t="e">
        <f t="shared" si="2"/>
        <v>#NAME?</v>
      </c>
      <c r="M5" s="36" t="e">
        <f t="shared" si="3"/>
        <v>#NAME?</v>
      </c>
      <c r="N5" s="20">
        <v>0</v>
      </c>
      <c r="O5" s="22">
        <v>0</v>
      </c>
      <c r="P5" s="22"/>
      <c r="Q5" s="21" t="s">
        <v>0</v>
      </c>
      <c r="R5" s="22"/>
      <c r="S5" s="22"/>
      <c r="T5" s="22">
        <v>1</v>
      </c>
      <c r="U5" s="22">
        <v>1</v>
      </c>
      <c r="V5" s="22"/>
      <c r="W5" s="22"/>
      <c r="X5" s="22">
        <v>1</v>
      </c>
      <c r="Y5" s="22">
        <v>1</v>
      </c>
      <c r="Z5" s="22"/>
      <c r="AA5" s="23"/>
      <c r="AB5" s="3">
        <f t="shared" si="4"/>
        <v>4</v>
      </c>
      <c r="AC5" s="26" t="s">
        <v>51</v>
      </c>
      <c r="AD5" s="2">
        <v>4</v>
      </c>
      <c r="AE5" s="2">
        <v>23</v>
      </c>
    </row>
    <row r="6" spans="2:31" ht="18" customHeight="1">
      <c r="B6" s="1" t="s">
        <v>26</v>
      </c>
      <c r="C6" s="1" t="s">
        <v>7</v>
      </c>
      <c r="D6" s="1">
        <v>1875</v>
      </c>
      <c r="E6" s="2" t="s">
        <v>5</v>
      </c>
      <c r="F6" s="1">
        <v>66</v>
      </c>
      <c r="G6" s="1">
        <v>5</v>
      </c>
      <c r="H6" s="2">
        <f t="shared" si="0"/>
        <v>3.5</v>
      </c>
      <c r="I6" s="3" t="e">
        <f t="shared" si="1"/>
        <v>#NAME?</v>
      </c>
      <c r="J6" s="3" t="e">
        <f t="shared" si="5"/>
        <v>#NAME?</v>
      </c>
      <c r="K6" s="1">
        <v>1875</v>
      </c>
      <c r="L6" s="3" t="e">
        <f t="shared" si="2"/>
        <v>#NAME?</v>
      </c>
      <c r="M6" s="36" t="e">
        <f t="shared" si="3"/>
        <v>#NAME?</v>
      </c>
      <c r="N6" s="20">
        <v>0</v>
      </c>
      <c r="O6" s="22"/>
      <c r="P6" s="22">
        <v>0</v>
      </c>
      <c r="Q6" s="22"/>
      <c r="R6" s="21" t="s">
        <v>0</v>
      </c>
      <c r="S6" s="22">
        <v>1</v>
      </c>
      <c r="T6" s="22"/>
      <c r="U6" s="22"/>
      <c r="V6" s="22">
        <v>1</v>
      </c>
      <c r="W6" s="41">
        <v>0.5</v>
      </c>
      <c r="X6" s="22"/>
      <c r="Y6" s="22"/>
      <c r="Z6" s="22"/>
      <c r="AA6" s="23">
        <v>1</v>
      </c>
      <c r="AB6" s="3">
        <f t="shared" si="4"/>
        <v>3.5</v>
      </c>
      <c r="AC6" s="26" t="s">
        <v>106</v>
      </c>
      <c r="AD6" s="2">
        <v>5</v>
      </c>
      <c r="AE6" s="2">
        <v>21</v>
      </c>
    </row>
    <row r="7" spans="2:31" ht="18" customHeight="1">
      <c r="B7" s="1" t="s">
        <v>33</v>
      </c>
      <c r="C7" s="1" t="s">
        <v>7</v>
      </c>
      <c r="D7" s="1">
        <v>1943</v>
      </c>
      <c r="E7" s="2" t="s">
        <v>5</v>
      </c>
      <c r="F7" s="1">
        <v>58</v>
      </c>
      <c r="G7" s="1">
        <v>6</v>
      </c>
      <c r="H7" s="2">
        <f t="shared" si="0"/>
        <v>3</v>
      </c>
      <c r="I7" s="3" t="e">
        <f>GetRealePunkte(N7)+H7-H7</f>
        <v>#NAME?</v>
      </c>
      <c r="J7" s="3" t="e">
        <f>GetPartieCount(N7)+H7-H7</f>
        <v>#NAME?</v>
      </c>
      <c r="K7" s="1">
        <v>1943</v>
      </c>
      <c r="L7" s="3" t="e">
        <f>GetGekappteGegnerAvgSelo(N7)+H7-H7+K7-K7</f>
        <v>#NAME?</v>
      </c>
      <c r="M7" s="36" t="e">
        <f>I7&amp;"&lt;"&amp;J7&amp;"&lt;"&amp;L7</f>
        <v>#NAME?</v>
      </c>
      <c r="N7" s="20"/>
      <c r="O7" s="22">
        <v>1</v>
      </c>
      <c r="P7" s="22">
        <v>0</v>
      </c>
      <c r="Q7" s="22"/>
      <c r="R7" s="22">
        <v>0</v>
      </c>
      <c r="S7" s="21" t="s">
        <v>0</v>
      </c>
      <c r="T7" s="22"/>
      <c r="U7" s="22">
        <v>1</v>
      </c>
      <c r="V7" s="22"/>
      <c r="W7" s="22">
        <v>1</v>
      </c>
      <c r="X7" s="22">
        <v>0</v>
      </c>
      <c r="Y7" s="22"/>
      <c r="Z7" s="22"/>
      <c r="AA7" s="23"/>
      <c r="AB7" s="3">
        <f t="shared" si="4"/>
        <v>3</v>
      </c>
      <c r="AC7" s="26" t="s">
        <v>51</v>
      </c>
      <c r="AD7" s="2">
        <v>6</v>
      </c>
      <c r="AE7" s="2">
        <v>20</v>
      </c>
    </row>
    <row r="8" spans="2:31" ht="18" customHeight="1">
      <c r="B8" s="1" t="s">
        <v>100</v>
      </c>
      <c r="C8" s="1" t="s">
        <v>101</v>
      </c>
      <c r="D8" s="1">
        <v>1883</v>
      </c>
      <c r="E8" s="2" t="s">
        <v>5</v>
      </c>
      <c r="F8" s="1">
        <v>0</v>
      </c>
      <c r="G8" s="1">
        <v>7</v>
      </c>
      <c r="H8" s="2">
        <f t="shared" si="0"/>
        <v>3</v>
      </c>
      <c r="I8" s="3" t="e">
        <f t="shared" si="1"/>
        <v>#NAME?</v>
      </c>
      <c r="J8" s="3" t="e">
        <f t="shared" si="5"/>
        <v>#NAME?</v>
      </c>
      <c r="K8" s="1">
        <v>1883</v>
      </c>
      <c r="L8" s="3" t="e">
        <f t="shared" si="2"/>
        <v>#NAME?</v>
      </c>
      <c r="M8" s="36" t="e">
        <f t="shared" si="3"/>
        <v>#NAME?</v>
      </c>
      <c r="N8" s="20">
        <v>0</v>
      </c>
      <c r="O8" s="22">
        <v>0</v>
      </c>
      <c r="P8" s="22"/>
      <c r="Q8" s="22">
        <v>0</v>
      </c>
      <c r="R8" s="22"/>
      <c r="S8" s="22"/>
      <c r="T8" s="21" t="s">
        <v>0</v>
      </c>
      <c r="U8" s="22"/>
      <c r="V8" s="22">
        <v>1</v>
      </c>
      <c r="W8" s="22">
        <v>1</v>
      </c>
      <c r="X8" s="22">
        <v>1</v>
      </c>
      <c r="Y8" s="22"/>
      <c r="Z8" s="22"/>
      <c r="AA8" s="23"/>
      <c r="AB8" s="3">
        <f t="shared" si="4"/>
        <v>3</v>
      </c>
      <c r="AC8" s="26" t="s">
        <v>88</v>
      </c>
      <c r="AD8" s="2">
        <v>7</v>
      </c>
      <c r="AE8" s="2">
        <v>19</v>
      </c>
    </row>
    <row r="9" spans="2:31" ht="18" customHeight="1">
      <c r="B9" s="1" t="s">
        <v>16</v>
      </c>
      <c r="C9" s="1" t="s">
        <v>12</v>
      </c>
      <c r="D9" s="1">
        <v>1750</v>
      </c>
      <c r="E9" s="1" t="s">
        <v>5</v>
      </c>
      <c r="F9" s="1">
        <v>24</v>
      </c>
      <c r="G9" s="1">
        <v>8</v>
      </c>
      <c r="H9" s="2">
        <f t="shared" si="0"/>
        <v>3</v>
      </c>
      <c r="I9" s="3" t="e">
        <f>GetRealePunkte(N9)+H9-H9</f>
        <v>#NAME?</v>
      </c>
      <c r="J9" s="3" t="e">
        <f>GetPartieCount(N9)+H9-H9</f>
        <v>#NAME?</v>
      </c>
      <c r="K9" s="1">
        <v>1750</v>
      </c>
      <c r="L9" s="3" t="e">
        <f>GetGekappteGegnerAvgSelo(N9)+H9-H9+K9-K9</f>
        <v>#NAME?</v>
      </c>
      <c r="M9" s="36" t="e">
        <f>I9&amp;"&lt;"&amp;J9&amp;"&lt;"&amp;L9</f>
        <v>#NAME?</v>
      </c>
      <c r="N9" s="20">
        <v>0</v>
      </c>
      <c r="O9" s="22"/>
      <c r="P9" s="22"/>
      <c r="Q9" s="22">
        <v>0</v>
      </c>
      <c r="R9" s="22"/>
      <c r="S9" s="22">
        <v>0</v>
      </c>
      <c r="T9" s="22"/>
      <c r="U9" s="21" t="s">
        <v>0</v>
      </c>
      <c r="V9" s="48"/>
      <c r="W9" s="22"/>
      <c r="X9" s="22"/>
      <c r="Y9" s="22">
        <v>1</v>
      </c>
      <c r="Z9" s="22">
        <v>1</v>
      </c>
      <c r="AA9" s="23">
        <v>1</v>
      </c>
      <c r="AB9" s="49">
        <f t="shared" si="4"/>
        <v>3</v>
      </c>
      <c r="AC9" s="47" t="s">
        <v>68</v>
      </c>
      <c r="AD9" s="2">
        <v>8</v>
      </c>
      <c r="AE9" s="2">
        <v>18</v>
      </c>
    </row>
    <row r="10" spans="2:31" ht="18" customHeight="1">
      <c r="B10" s="1" t="s">
        <v>28</v>
      </c>
      <c r="C10" s="1" t="s">
        <v>7</v>
      </c>
      <c r="D10" s="1">
        <v>1719</v>
      </c>
      <c r="E10" s="2" t="s">
        <v>5</v>
      </c>
      <c r="F10" s="1">
        <v>17</v>
      </c>
      <c r="G10" s="1">
        <v>9</v>
      </c>
      <c r="H10" s="2">
        <f t="shared" si="0"/>
        <v>3</v>
      </c>
      <c r="I10" s="3" t="e">
        <f t="shared" si="1"/>
        <v>#NAME?</v>
      </c>
      <c r="J10" s="3" t="e">
        <f t="shared" si="5"/>
        <v>#NAME?</v>
      </c>
      <c r="K10" s="1">
        <v>1719</v>
      </c>
      <c r="L10" s="3" t="e">
        <f t="shared" si="2"/>
        <v>#NAME?</v>
      </c>
      <c r="M10" s="36" t="e">
        <f t="shared" si="3"/>
        <v>#NAME?</v>
      </c>
      <c r="N10" s="20"/>
      <c r="O10" s="22">
        <v>0</v>
      </c>
      <c r="P10" s="22"/>
      <c r="Q10" s="22"/>
      <c r="R10" s="22">
        <v>0</v>
      </c>
      <c r="S10" s="22"/>
      <c r="T10" s="22">
        <v>0</v>
      </c>
      <c r="U10" s="48"/>
      <c r="V10" s="21" t="s">
        <v>0</v>
      </c>
      <c r="W10" s="22"/>
      <c r="X10" s="22">
        <v>1</v>
      </c>
      <c r="Y10" s="22"/>
      <c r="Z10" s="22">
        <v>1</v>
      </c>
      <c r="AA10" s="23">
        <v>1</v>
      </c>
      <c r="AB10" s="49">
        <f t="shared" si="4"/>
        <v>3</v>
      </c>
      <c r="AC10" s="47" t="s">
        <v>68</v>
      </c>
      <c r="AD10" s="2">
        <v>8</v>
      </c>
      <c r="AE10" s="2">
        <v>18</v>
      </c>
    </row>
    <row r="11" spans="2:31" ht="18" customHeight="1">
      <c r="B11" s="1" t="s">
        <v>11</v>
      </c>
      <c r="C11" s="1" t="s">
        <v>12</v>
      </c>
      <c r="D11" s="1">
        <v>1592</v>
      </c>
      <c r="E11" s="1" t="s">
        <v>5</v>
      </c>
      <c r="F11" s="1">
        <v>32</v>
      </c>
      <c r="G11" s="1">
        <v>10</v>
      </c>
      <c r="H11" s="2">
        <f t="shared" si="0"/>
        <v>2.5</v>
      </c>
      <c r="I11" s="3" t="e">
        <f t="shared" si="1"/>
        <v>#NAME?</v>
      </c>
      <c r="J11" s="3" t="e">
        <f t="shared" si="5"/>
        <v>#NAME?</v>
      </c>
      <c r="K11" s="1">
        <v>1592</v>
      </c>
      <c r="L11" s="3" t="e">
        <f t="shared" si="2"/>
        <v>#NAME?</v>
      </c>
      <c r="M11" s="36" t="e">
        <f t="shared" si="3"/>
        <v>#NAME?</v>
      </c>
      <c r="N11" s="20"/>
      <c r="O11" s="22"/>
      <c r="P11" s="22">
        <v>0</v>
      </c>
      <c r="Q11" s="22"/>
      <c r="R11" s="41">
        <v>0.5</v>
      </c>
      <c r="S11" s="22">
        <v>0</v>
      </c>
      <c r="T11" s="22">
        <v>0</v>
      </c>
      <c r="U11" s="22"/>
      <c r="V11" s="22"/>
      <c r="W11" s="21" t="s">
        <v>0</v>
      </c>
      <c r="X11" s="22"/>
      <c r="Y11" s="22">
        <v>1</v>
      </c>
      <c r="Z11" s="22"/>
      <c r="AA11" s="23">
        <v>1</v>
      </c>
      <c r="AB11" s="3">
        <f t="shared" si="4"/>
        <v>2.5</v>
      </c>
      <c r="AC11" s="26" t="s">
        <v>40</v>
      </c>
      <c r="AD11" s="2">
        <v>10</v>
      </c>
      <c r="AE11" s="2">
        <v>16</v>
      </c>
    </row>
    <row r="12" spans="2:31" ht="18" customHeight="1">
      <c r="B12" s="1" t="s">
        <v>95</v>
      </c>
      <c r="C12" s="1" t="s">
        <v>93</v>
      </c>
      <c r="D12" s="1">
        <v>1510</v>
      </c>
      <c r="E12" s="1" t="s">
        <v>5</v>
      </c>
      <c r="F12" s="1">
        <v>8</v>
      </c>
      <c r="G12" s="1">
        <v>11</v>
      </c>
      <c r="H12" s="2">
        <f t="shared" si="0"/>
        <v>2</v>
      </c>
      <c r="I12" s="3" t="e">
        <f t="shared" si="1"/>
        <v>#NAME?</v>
      </c>
      <c r="J12" s="3" t="e">
        <f t="shared" si="5"/>
        <v>#NAME?</v>
      </c>
      <c r="K12" s="1">
        <v>1510</v>
      </c>
      <c r="L12" s="3" t="e">
        <f t="shared" si="2"/>
        <v>#NAME?</v>
      </c>
      <c r="M12" s="36" t="e">
        <f t="shared" si="3"/>
        <v>#NAME?</v>
      </c>
      <c r="N12" s="20"/>
      <c r="O12" s="22"/>
      <c r="P12" s="22"/>
      <c r="Q12" s="22">
        <v>0</v>
      </c>
      <c r="R12" s="22"/>
      <c r="S12" s="22">
        <v>1</v>
      </c>
      <c r="T12" s="22">
        <v>0</v>
      </c>
      <c r="U12" s="22"/>
      <c r="V12" s="22">
        <v>0</v>
      </c>
      <c r="W12" s="22"/>
      <c r="X12" s="21" t="s">
        <v>0</v>
      </c>
      <c r="Y12" s="22">
        <v>1</v>
      </c>
      <c r="Z12" s="22">
        <v>0</v>
      </c>
      <c r="AA12" s="23"/>
      <c r="AB12" s="3">
        <f t="shared" si="4"/>
        <v>2</v>
      </c>
      <c r="AC12" s="26" t="s">
        <v>81</v>
      </c>
      <c r="AD12" s="2">
        <v>10</v>
      </c>
      <c r="AE12" s="2">
        <v>15</v>
      </c>
    </row>
    <row r="13" spans="2:31" ht="18" customHeight="1">
      <c r="B13" s="1" t="s">
        <v>29</v>
      </c>
      <c r="C13" s="1" t="s">
        <v>7</v>
      </c>
      <c r="D13" s="1">
        <v>1185</v>
      </c>
      <c r="E13" s="2" t="s">
        <v>5</v>
      </c>
      <c r="F13" s="1">
        <v>14</v>
      </c>
      <c r="G13" s="1">
        <v>12</v>
      </c>
      <c r="H13" s="2">
        <f t="shared" si="0"/>
        <v>2</v>
      </c>
      <c r="I13" s="3" t="e">
        <f>GetRealePunkte(N13)+H13-H13</f>
        <v>#NAME?</v>
      </c>
      <c r="J13" s="3" t="e">
        <f>GetPartieCount(N13)+H13-H13</f>
        <v>#NAME?</v>
      </c>
      <c r="K13" s="1">
        <v>1185</v>
      </c>
      <c r="L13" s="3" t="e">
        <f>GetGekappteGegnerAvgSelo(N13)+H13-H13+K13-K13</f>
        <v>#NAME?</v>
      </c>
      <c r="M13" s="36" t="e">
        <f>I13&amp;"&lt;"&amp;J13&amp;"&lt;"&amp;L13</f>
        <v>#NAME?</v>
      </c>
      <c r="N13" s="20"/>
      <c r="O13" s="22"/>
      <c r="P13" s="22"/>
      <c r="Q13" s="22">
        <v>0</v>
      </c>
      <c r="R13" s="22"/>
      <c r="S13" s="22"/>
      <c r="T13" s="22"/>
      <c r="U13" s="22">
        <v>0</v>
      </c>
      <c r="V13" s="22"/>
      <c r="W13" s="22">
        <v>0</v>
      </c>
      <c r="X13" s="22">
        <v>0</v>
      </c>
      <c r="Y13" s="21" t="s">
        <v>0</v>
      </c>
      <c r="Z13" s="48">
        <v>1</v>
      </c>
      <c r="AA13" s="23">
        <v>1</v>
      </c>
      <c r="AB13" s="49">
        <f t="shared" si="4"/>
        <v>2</v>
      </c>
      <c r="AC13" s="47" t="s">
        <v>74</v>
      </c>
      <c r="AD13" s="2">
        <v>12</v>
      </c>
      <c r="AE13" s="2">
        <v>14</v>
      </c>
    </row>
    <row r="14" spans="2:31" ht="18" customHeight="1">
      <c r="B14" s="1" t="s">
        <v>17</v>
      </c>
      <c r="C14" s="1" t="s">
        <v>7</v>
      </c>
      <c r="D14" s="1">
        <v>1310</v>
      </c>
      <c r="E14" s="2" t="s">
        <v>5</v>
      </c>
      <c r="F14" s="1">
        <v>19</v>
      </c>
      <c r="G14" s="1">
        <v>13</v>
      </c>
      <c r="H14" s="2">
        <f t="shared" si="0"/>
        <v>2</v>
      </c>
      <c r="I14" s="3" t="e">
        <f t="shared" si="1"/>
        <v>#NAME?</v>
      </c>
      <c r="J14" s="3" t="e">
        <f t="shared" si="5"/>
        <v>#NAME?</v>
      </c>
      <c r="K14" s="1">
        <v>1310</v>
      </c>
      <c r="L14" s="3" t="e">
        <f t="shared" si="2"/>
        <v>#NAME?</v>
      </c>
      <c r="M14" s="36" t="e">
        <f t="shared" si="3"/>
        <v>#NAME?</v>
      </c>
      <c r="N14" s="20"/>
      <c r="O14" s="22"/>
      <c r="P14" s="22">
        <v>0</v>
      </c>
      <c r="Q14" s="22"/>
      <c r="R14" s="22"/>
      <c r="S14" s="22"/>
      <c r="T14" s="22"/>
      <c r="U14" s="22">
        <v>0</v>
      </c>
      <c r="V14" s="22">
        <v>0</v>
      </c>
      <c r="W14" s="22"/>
      <c r="X14" s="22">
        <v>1</v>
      </c>
      <c r="Y14" s="48">
        <v>0</v>
      </c>
      <c r="Z14" s="21" t="s">
        <v>0</v>
      </c>
      <c r="AA14" s="23">
        <v>1</v>
      </c>
      <c r="AB14" s="49">
        <f t="shared" si="4"/>
        <v>2</v>
      </c>
      <c r="AC14" s="47" t="s">
        <v>74</v>
      </c>
      <c r="AD14" s="2">
        <v>13</v>
      </c>
      <c r="AE14" s="2">
        <v>13</v>
      </c>
    </row>
    <row r="15" spans="2:31" ht="18" customHeight="1" thickBot="1">
      <c r="B15" s="1" t="s">
        <v>35</v>
      </c>
      <c r="C15" s="1" t="s">
        <v>7</v>
      </c>
      <c r="D15" s="1">
        <v>1287</v>
      </c>
      <c r="E15" s="2" t="s">
        <v>5</v>
      </c>
      <c r="F15" s="1">
        <v>16</v>
      </c>
      <c r="G15" s="1">
        <v>14</v>
      </c>
      <c r="H15" s="2">
        <f t="shared" si="0"/>
        <v>0</v>
      </c>
      <c r="I15" s="3" t="e">
        <f t="shared" si="1"/>
        <v>#NAME?</v>
      </c>
      <c r="J15" s="3" t="e">
        <f t="shared" si="5"/>
        <v>#NAME?</v>
      </c>
      <c r="K15" s="1">
        <v>1287</v>
      </c>
      <c r="L15" s="3" t="e">
        <f t="shared" si="2"/>
        <v>#NAME?</v>
      </c>
      <c r="M15" s="36" t="e">
        <f t="shared" si="3"/>
        <v>#NAME?</v>
      </c>
      <c r="N15" s="32"/>
      <c r="O15" s="24"/>
      <c r="P15" s="24"/>
      <c r="Q15" s="24"/>
      <c r="R15" s="24">
        <v>0</v>
      </c>
      <c r="S15" s="24"/>
      <c r="T15" s="24"/>
      <c r="U15" s="24">
        <v>0</v>
      </c>
      <c r="V15" s="24">
        <v>0</v>
      </c>
      <c r="W15" s="24">
        <v>0</v>
      </c>
      <c r="X15" s="24"/>
      <c r="Y15" s="24">
        <v>0</v>
      </c>
      <c r="Z15" s="24">
        <v>0</v>
      </c>
      <c r="AA15" s="25" t="s">
        <v>0</v>
      </c>
      <c r="AB15" s="37">
        <f t="shared" si="4"/>
        <v>0</v>
      </c>
      <c r="AC15" s="26" t="s">
        <v>42</v>
      </c>
      <c r="AD15" s="38">
        <v>14</v>
      </c>
      <c r="AE15" s="2">
        <v>12</v>
      </c>
    </row>
    <row r="16" spans="8:30" ht="18" customHeight="1">
      <c r="H16" s="4">
        <f>SUM(H2:H15)</f>
        <v>42</v>
      </c>
      <c r="I16" s="4" t="e">
        <f>SUM(I2:I15)</f>
        <v>#NAME?</v>
      </c>
      <c r="J16" s="4" t="e">
        <f>SUM(J2:J15)/2</f>
        <v>#NAME?</v>
      </c>
      <c r="K16" s="4"/>
      <c r="L16" s="3"/>
      <c r="M16" s="2"/>
      <c r="AB16" s="4">
        <f>SUM(AB2:AB15)</f>
        <v>42</v>
      </c>
      <c r="AC16" s="4"/>
      <c r="AD16" s="4">
        <f>SUM(AD2:AD15)</f>
        <v>103</v>
      </c>
    </row>
    <row r="17" spans="9:13" ht="18" customHeight="1">
      <c r="I17" s="3"/>
      <c r="J17" s="3"/>
      <c r="K17" s="3"/>
      <c r="L17" s="3"/>
      <c r="M17" s="2"/>
    </row>
  </sheetData>
  <sheetProtection/>
  <conditionalFormatting sqref="N3">
    <cfRule type="expression" priority="4" dxfId="0" stopIfTrue="1">
      <formula>(LEFT($C3,6)="BSV 63")</formula>
    </cfRule>
  </conditionalFormatting>
  <conditionalFormatting sqref="O2">
    <cfRule type="expression" priority="3" dxfId="0" stopIfTrue="1">
      <formula>(LEFT($C2,6)="BSV 63")</formula>
    </cfRule>
  </conditionalFormatting>
  <conditionalFormatting sqref="W6">
    <cfRule type="expression" priority="2" dxfId="0" stopIfTrue="1">
      <formula>(LEFT($C6,6)="BSV 63")</formula>
    </cfRule>
  </conditionalFormatting>
  <conditionalFormatting sqref="R11">
    <cfRule type="expression" priority="1" dxfId="0" stopIfTrue="1">
      <formula>(LEFT($C11,6)="BSV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62" r:id="rId1"/>
  <headerFooter alignWithMargins="0">
    <oddHeader>&amp;C&amp;12September-Schnellschach 2018 bei ChWe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Noak</dc:creator>
  <cp:keywords/>
  <dc:description/>
  <cp:lastModifiedBy>AR</cp:lastModifiedBy>
  <cp:lastPrinted>2018-12-22T13:11:31Z</cp:lastPrinted>
  <dcterms:created xsi:type="dcterms:W3CDTF">2006-11-03T21:27:14Z</dcterms:created>
  <dcterms:modified xsi:type="dcterms:W3CDTF">2019-01-26T12:08:12Z</dcterms:modified>
  <cp:category/>
  <cp:version/>
  <cp:contentType/>
  <cp:contentStatus/>
</cp:coreProperties>
</file>